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9EBC61E7-D147-457E-ACA7-857CA3D5B4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2" i="1" l="1"/>
  <c r="F152" i="1"/>
  <c r="G152" i="1"/>
  <c r="H152" i="1"/>
  <c r="I152" i="1"/>
  <c r="J152" i="1"/>
  <c r="K152" i="1"/>
  <c r="L152" i="1"/>
  <c r="M152" i="1"/>
  <c r="N152" i="1"/>
  <c r="F137" i="1"/>
  <c r="G137" i="1"/>
  <c r="H137" i="1"/>
  <c r="I137" i="1"/>
  <c r="J137" i="1"/>
  <c r="K137" i="1"/>
  <c r="L137" i="1"/>
  <c r="M137" i="1"/>
  <c r="N137" i="1"/>
  <c r="N80" i="1"/>
  <c r="F120" i="1"/>
  <c r="G120" i="1"/>
  <c r="H120" i="1"/>
  <c r="I120" i="1"/>
  <c r="J120" i="1"/>
  <c r="K120" i="1"/>
  <c r="L120" i="1"/>
  <c r="M120" i="1"/>
  <c r="N120" i="1"/>
  <c r="E106" i="1"/>
  <c r="F106" i="1"/>
  <c r="G106" i="1"/>
  <c r="H106" i="1"/>
  <c r="I106" i="1"/>
  <c r="J106" i="1"/>
  <c r="K106" i="1"/>
  <c r="L106" i="1"/>
  <c r="M106" i="1"/>
  <c r="N106" i="1"/>
  <c r="N42" i="1"/>
  <c r="N27" i="1"/>
  <c r="E157" i="1" l="1"/>
  <c r="E143" i="1"/>
  <c r="N88" i="1"/>
  <c r="M88" i="1"/>
  <c r="L88" i="1"/>
  <c r="K88" i="1"/>
  <c r="J88" i="1"/>
  <c r="I88" i="1"/>
  <c r="H88" i="1"/>
  <c r="G88" i="1"/>
  <c r="F88" i="1"/>
  <c r="N71" i="1"/>
  <c r="M71" i="1"/>
  <c r="L71" i="1"/>
  <c r="K71" i="1"/>
  <c r="J71" i="1"/>
  <c r="I71" i="1"/>
  <c r="H71" i="1"/>
  <c r="G71" i="1"/>
  <c r="F71" i="1"/>
  <c r="E71" i="1"/>
  <c r="N56" i="1"/>
  <c r="M56" i="1"/>
  <c r="L56" i="1"/>
  <c r="K56" i="1"/>
  <c r="J56" i="1"/>
  <c r="I56" i="1"/>
  <c r="H56" i="1"/>
  <c r="G56" i="1"/>
  <c r="F56" i="1"/>
  <c r="E42" i="1"/>
  <c r="F42" i="1"/>
  <c r="G42" i="1"/>
  <c r="H42" i="1"/>
  <c r="I42" i="1"/>
  <c r="J42" i="1"/>
  <c r="K42" i="1"/>
  <c r="L42" i="1"/>
  <c r="M42" i="1"/>
  <c r="N11" i="1"/>
  <c r="M11" i="1"/>
  <c r="L11" i="1"/>
  <c r="K11" i="1"/>
  <c r="J11" i="1"/>
  <c r="I11" i="1"/>
  <c r="H11" i="1"/>
  <c r="G11" i="1"/>
  <c r="F11" i="1"/>
  <c r="E125" i="1"/>
  <c r="E111" i="1"/>
  <c r="E112" i="1"/>
  <c r="E81" i="1"/>
  <c r="M27" i="1"/>
  <c r="L27" i="1"/>
  <c r="K27" i="1"/>
  <c r="J27" i="1"/>
  <c r="I27" i="1"/>
  <c r="H27" i="1"/>
  <c r="G27" i="1"/>
  <c r="F27" i="1"/>
  <c r="E27" i="1"/>
  <c r="E32" i="1" s="1"/>
  <c r="E94" i="1"/>
  <c r="E95" i="1" s="1"/>
  <c r="F94" i="1"/>
  <c r="G94" i="1"/>
  <c r="H94" i="1"/>
  <c r="I94" i="1"/>
  <c r="J94" i="1"/>
  <c r="K94" i="1"/>
  <c r="L94" i="1"/>
  <c r="M94" i="1"/>
  <c r="E62" i="1"/>
  <c r="E17" i="1"/>
  <c r="M95" i="1"/>
  <c r="L95" i="1"/>
  <c r="K95" i="1"/>
  <c r="J95" i="1"/>
  <c r="I95" i="1"/>
  <c r="H95" i="1"/>
  <c r="G95" i="1"/>
  <c r="F95" i="1"/>
  <c r="E48" i="1"/>
  <c r="N142" i="1"/>
  <c r="M142" i="1"/>
  <c r="L142" i="1"/>
  <c r="K142" i="1"/>
  <c r="J142" i="1"/>
  <c r="I142" i="1"/>
  <c r="H142" i="1"/>
  <c r="G142" i="1"/>
  <c r="F142" i="1"/>
  <c r="N124" i="1"/>
  <c r="M124" i="1"/>
  <c r="L124" i="1"/>
  <c r="K124" i="1"/>
  <c r="J124" i="1"/>
  <c r="I124" i="1"/>
  <c r="H124" i="1"/>
  <c r="G124" i="1"/>
  <c r="F124" i="1"/>
  <c r="N94" i="1"/>
  <c r="M80" i="1"/>
  <c r="L80" i="1"/>
  <c r="K80" i="1"/>
  <c r="J80" i="1"/>
  <c r="I80" i="1"/>
  <c r="H80" i="1"/>
  <c r="G80" i="1"/>
  <c r="F80" i="1"/>
  <c r="N61" i="1"/>
  <c r="M61" i="1"/>
  <c r="L61" i="1"/>
  <c r="K61" i="1"/>
  <c r="J61" i="1"/>
  <c r="I61" i="1"/>
  <c r="H61" i="1"/>
  <c r="G61" i="1"/>
  <c r="F61" i="1"/>
  <c r="N16" i="1"/>
  <c r="N17" i="1" s="1"/>
  <c r="M16" i="1"/>
  <c r="M17" i="1" s="1"/>
  <c r="L16" i="1"/>
  <c r="L17" i="1" s="1"/>
  <c r="K16" i="1"/>
  <c r="K17" i="1" s="1"/>
  <c r="J16" i="1"/>
  <c r="J17" i="1" s="1"/>
  <c r="I16" i="1"/>
  <c r="I17" i="1" s="1"/>
  <c r="H16" i="1"/>
  <c r="H17" i="1" s="1"/>
  <c r="G16" i="1"/>
  <c r="G17" i="1" s="1"/>
  <c r="F16" i="1"/>
  <c r="F17" i="1" s="1"/>
  <c r="F143" i="1" l="1"/>
  <c r="G143" i="1"/>
  <c r="H143" i="1"/>
  <c r="I143" i="1"/>
  <c r="J143" i="1"/>
  <c r="K143" i="1"/>
  <c r="L143" i="1"/>
  <c r="M143" i="1"/>
  <c r="N143" i="1"/>
  <c r="F125" i="1"/>
  <c r="G125" i="1"/>
  <c r="H125" i="1"/>
  <c r="I125" i="1"/>
  <c r="J125" i="1"/>
  <c r="K125" i="1"/>
  <c r="L125" i="1"/>
  <c r="M125" i="1"/>
  <c r="N125" i="1"/>
  <c r="F81" i="1"/>
  <c r="G81" i="1"/>
  <c r="H81" i="1"/>
  <c r="I81" i="1"/>
  <c r="J81" i="1"/>
  <c r="K81" i="1"/>
  <c r="L81" i="1"/>
  <c r="M81" i="1"/>
  <c r="N81" i="1"/>
  <c r="F62" i="1"/>
  <c r="G62" i="1"/>
  <c r="H62" i="1"/>
  <c r="I62" i="1"/>
  <c r="J62" i="1"/>
  <c r="K62" i="1"/>
  <c r="L62" i="1"/>
  <c r="M62" i="1"/>
  <c r="N62" i="1"/>
  <c r="N95" i="1"/>
  <c r="N156" i="1" l="1"/>
  <c r="N157" i="1" s="1"/>
  <c r="L156" i="1"/>
  <c r="L157" i="1" s="1"/>
  <c r="K156" i="1"/>
  <c r="K157" i="1" s="1"/>
  <c r="J156" i="1"/>
  <c r="J157" i="1" s="1"/>
  <c r="I156" i="1"/>
  <c r="I157" i="1" s="1"/>
  <c r="H156" i="1"/>
  <c r="H157" i="1" s="1"/>
  <c r="G156" i="1"/>
  <c r="G157" i="1" s="1"/>
  <c r="F156" i="1"/>
  <c r="F157" i="1" s="1"/>
  <c r="N111" i="1"/>
  <c r="N112" i="1" s="1"/>
  <c r="L111" i="1"/>
  <c r="L112" i="1" s="1"/>
  <c r="K111" i="1"/>
  <c r="K112" i="1" s="1"/>
  <c r="J111" i="1"/>
  <c r="J112" i="1" s="1"/>
  <c r="I111" i="1"/>
  <c r="I112" i="1" s="1"/>
  <c r="H111" i="1"/>
  <c r="H112" i="1" s="1"/>
  <c r="G111" i="1"/>
  <c r="G112" i="1" s="1"/>
  <c r="F111" i="1"/>
  <c r="F112" i="1" s="1"/>
  <c r="F47" i="1"/>
  <c r="F48" i="1" s="1"/>
  <c r="G47" i="1"/>
  <c r="G48" i="1" s="1"/>
  <c r="H47" i="1"/>
  <c r="H48" i="1" s="1"/>
  <c r="I47" i="1"/>
  <c r="I48" i="1" s="1"/>
  <c r="J47" i="1"/>
  <c r="J48" i="1" s="1"/>
  <c r="K47" i="1"/>
  <c r="K48" i="1" s="1"/>
  <c r="L47" i="1"/>
  <c r="L48" i="1" s="1"/>
  <c r="N47" i="1"/>
  <c r="N48" i="1" s="1"/>
  <c r="F31" i="1"/>
  <c r="F32" i="1" s="1"/>
  <c r="G31" i="1"/>
  <c r="G32" i="1" s="1"/>
  <c r="H31" i="1"/>
  <c r="H32" i="1" s="1"/>
  <c r="I31" i="1"/>
  <c r="I32" i="1" s="1"/>
  <c r="J31" i="1"/>
  <c r="J32" i="1" s="1"/>
  <c r="K31" i="1"/>
  <c r="K32" i="1" s="1"/>
  <c r="L31" i="1"/>
  <c r="L32" i="1" s="1"/>
  <c r="N31" i="1"/>
  <c r="N32" i="1" s="1"/>
  <c r="M111" i="1" l="1"/>
  <c r="M112" i="1" s="1"/>
  <c r="M156" i="1" l="1"/>
  <c r="M157" i="1" s="1"/>
  <c r="M47" i="1"/>
  <c r="M48" i="1" s="1"/>
  <c r="M31" i="1"/>
  <c r="M32" i="1" s="1"/>
</calcChain>
</file>

<file path=xl/sharedStrings.xml><?xml version="1.0" encoding="utf-8"?>
<sst xmlns="http://schemas.openxmlformats.org/spreadsheetml/2006/main" count="183" uniqueCount="88">
  <si>
    <t>Чай с сахаром</t>
  </si>
  <si>
    <t>Кислота аскорбиновая</t>
  </si>
  <si>
    <t>Хлеб йодированный</t>
  </si>
  <si>
    <t>Компот из сухофруктов</t>
  </si>
  <si>
    <t>Чай с сахаром и лимоном</t>
  </si>
  <si>
    <t>Сосиски отварные</t>
  </si>
  <si>
    <t>Картофельное пюре</t>
  </si>
  <si>
    <t>Четвёртый день-Четверг</t>
  </si>
  <si>
    <t>Каша молочная"Дружба" с</t>
  </si>
  <si>
    <t>маслом сливочным</t>
  </si>
  <si>
    <t>Бутерброд с маслом и</t>
  </si>
  <si>
    <t>повидлом</t>
  </si>
  <si>
    <t>Пятый день-Пятница</t>
  </si>
  <si>
    <t>Меню разработано на основании рекомендаций  Сборника  технологических  нормативов  рецептур блюд и кулинарных изделий для ДОУ Пермской государственной медицинской академии Уральского Регионального Центра Питания  (2004 г.)</t>
  </si>
  <si>
    <t xml:space="preserve">Сборник рецептур на продукцию для питания детей ДОУ,  под редакцией Могильного М.П., Тутельяна В.А. (Москва 2016г.) </t>
  </si>
  <si>
    <t xml:space="preserve">Меню составила технолог  Е.Ю.Степура.  </t>
  </si>
  <si>
    <t>Меню разработано на основании рекомендаций Сборника технологических нормативов рецептур</t>
  </si>
  <si>
    <t xml:space="preserve">блюд и кулинарных изделий для ДОУ Пермской государственной медицинской академии </t>
  </si>
  <si>
    <t>Сборник рецептур на продукцию для питания детей ДОУ, под редакцией Могильного М.П.</t>
  </si>
  <si>
    <t>и Тутельяна В.А. (Москва 2016г)</t>
  </si>
  <si>
    <t>Второй день- Вторник</t>
  </si>
  <si>
    <t>Третий день- Среда</t>
  </si>
  <si>
    <t>Каша гречневая</t>
  </si>
  <si>
    <t>Седьмой день- Вторник</t>
  </si>
  <si>
    <t>рассыпчатая</t>
  </si>
  <si>
    <t>Восьмой день- Среда</t>
  </si>
  <si>
    <t>Гарнир сложный(картофельн</t>
  </si>
  <si>
    <t>пюре,капуста тушёная)</t>
  </si>
  <si>
    <t>Примерное цикличное меню</t>
  </si>
  <si>
    <t>Жаркое по- домашнему</t>
  </si>
  <si>
    <t>Соус томатный</t>
  </si>
  <si>
    <t>Гуляш из мяса птицы</t>
  </si>
  <si>
    <t xml:space="preserve">Макаронные изделия </t>
  </si>
  <si>
    <t>отварные</t>
  </si>
  <si>
    <t xml:space="preserve">    200/7</t>
  </si>
  <si>
    <t>Меню составила технолог Тараненко А.Ю.</t>
  </si>
  <si>
    <t>Девятый день - Четверг</t>
  </si>
  <si>
    <t xml:space="preserve"> Са, мг</t>
  </si>
  <si>
    <t xml:space="preserve">   B2, мг</t>
  </si>
  <si>
    <t xml:space="preserve">   B1, мг</t>
  </si>
  <si>
    <t xml:space="preserve">    Fe, мг</t>
  </si>
  <si>
    <t xml:space="preserve">    C, мг</t>
  </si>
  <si>
    <t xml:space="preserve"> Энерг.цен, ккал</t>
  </si>
  <si>
    <t xml:space="preserve"> № рецептуры</t>
  </si>
  <si>
    <t xml:space="preserve">    Б, г</t>
  </si>
  <si>
    <t xml:space="preserve">  Ж, г</t>
  </si>
  <si>
    <t xml:space="preserve">     У, г</t>
  </si>
  <si>
    <t xml:space="preserve"> выход,г</t>
  </si>
  <si>
    <t xml:space="preserve">                                                               Первый день- Понедельник</t>
  </si>
  <si>
    <t>Свекольник</t>
  </si>
  <si>
    <t>Суп из рыбной консервы</t>
  </si>
  <si>
    <t>Суп гороховый</t>
  </si>
  <si>
    <t>Завтрак</t>
  </si>
  <si>
    <t>Обед</t>
  </si>
  <si>
    <t>Десятый день- пятница</t>
  </si>
  <si>
    <t xml:space="preserve">для организации двухразового горячего питания </t>
  </si>
  <si>
    <t>школьников с ОВЗ г.Яровое</t>
  </si>
  <si>
    <t>Итого</t>
  </si>
  <si>
    <t>Уральского Регионального Центра Питания (2008)</t>
  </si>
  <si>
    <t>Пельмени</t>
  </si>
  <si>
    <t>пф</t>
  </si>
  <si>
    <t>Борщ с капустой</t>
  </si>
  <si>
    <t>200/5</t>
  </si>
  <si>
    <t>Котлета мясная</t>
  </si>
  <si>
    <t>Рыба, припущенная в молоке</t>
  </si>
  <si>
    <t>Печенье</t>
  </si>
  <si>
    <t xml:space="preserve"> </t>
  </si>
  <si>
    <t>Суп крестьянский с крупой</t>
  </si>
  <si>
    <t>Шестой день-понедельник</t>
  </si>
  <si>
    <t>Макароны отварные с сыром</t>
  </si>
  <si>
    <t>160/20</t>
  </si>
  <si>
    <t>Бутерброд с колбасой</t>
  </si>
  <si>
    <t>Плов из мяса говядины</t>
  </si>
  <si>
    <t>100/80</t>
  </si>
  <si>
    <t>Вареники с картофелем отварные с маслом</t>
  </si>
  <si>
    <t>Щи из свежей капусты</t>
  </si>
  <si>
    <t>Хлеб ржаной</t>
  </si>
  <si>
    <t>Пудинг из творога с рисом с</t>
  </si>
  <si>
    <t>молоком сгущённым</t>
  </si>
  <si>
    <t>150/20</t>
  </si>
  <si>
    <t>20/20</t>
  </si>
  <si>
    <t xml:space="preserve">    200/5</t>
  </si>
  <si>
    <t>20\5\15</t>
  </si>
  <si>
    <t>Какао с молоком</t>
  </si>
  <si>
    <t>Икра свекольная</t>
  </si>
  <si>
    <t>Лук репчатый порционный</t>
  </si>
  <si>
    <t>Гуляш из говядины</t>
  </si>
  <si>
    <t>Гречневая каша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</si>
</sst>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7030A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2" fontId="10" fillId="0" borderId="0" xfId="0" applyNumberFormat="1" applyFont="1"/>
    <xf numFmtId="0" fontId="2" fillId="2" borderId="0" xfId="0" applyFont="1" applyFill="1"/>
    <xf numFmtId="2" fontId="2" fillId="0" borderId="0" xfId="0" applyNumberFormat="1" applyFont="1"/>
    <xf numFmtId="2" fontId="2" fillId="2" borderId="0" xfId="0" applyNumberFormat="1" applyFont="1" applyFill="1"/>
    <xf numFmtId="2" fontId="1" fillId="0" borderId="0" xfId="0" applyNumberFormat="1" applyFont="1"/>
    <xf numFmtId="0" fontId="2" fillId="2" borderId="0" xfId="0" applyFont="1" applyFill="1" applyAlignment="1">
      <alignment horizontal="right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/>
    </xf>
    <xf numFmtId="14" fontId="2" fillId="0" borderId="0" xfId="0" applyNumberFormat="1" applyFont="1"/>
    <xf numFmtId="0" fontId="2" fillId="0" borderId="0" xfId="0" applyFont="1" applyAlignment="1">
      <alignment horizontal="right"/>
    </xf>
    <xf numFmtId="1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7"/>
  <sheetViews>
    <sheetView tabSelected="1" zoomScaleNormal="100" workbookViewId="0">
      <selection activeCell="U21" sqref="U21"/>
    </sheetView>
  </sheetViews>
  <sheetFormatPr defaultRowHeight="15" x14ac:dyDescent="0.25"/>
  <cols>
    <col min="3" max="3" width="6.42578125" customWidth="1"/>
    <col min="4" max="4" width="8.42578125" customWidth="1"/>
    <col min="5" max="5" width="11.28515625" bestFit="1" customWidth="1"/>
    <col min="12" max="12" width="9.28515625" customWidth="1"/>
    <col min="13" max="13" width="9.140625" customWidth="1"/>
    <col min="14" max="14" width="12.5703125" customWidth="1"/>
  </cols>
  <sheetData>
    <row r="1" spans="1:14" x14ac:dyDescent="0.25">
      <c r="E1" s="1"/>
      <c r="J1" t="s">
        <v>66</v>
      </c>
    </row>
    <row r="2" spans="1:14" s="2" customFormat="1" ht="15.75" x14ac:dyDescent="0.25">
      <c r="A2" s="10" t="s">
        <v>48</v>
      </c>
    </row>
    <row r="3" spans="1:14" s="2" customFormat="1" ht="19.5" customHeight="1" x14ac:dyDescent="0.25"/>
    <row r="4" spans="1:14" s="2" customFormat="1" ht="30.75" customHeight="1" x14ac:dyDescent="0.25">
      <c r="A4" s="10" t="s">
        <v>52</v>
      </c>
      <c r="D4" s="17" t="s">
        <v>43</v>
      </c>
      <c r="E4" s="10" t="s">
        <v>47</v>
      </c>
      <c r="F4" s="10" t="s">
        <v>44</v>
      </c>
      <c r="G4" s="10" t="s">
        <v>45</v>
      </c>
      <c r="H4" s="10" t="s">
        <v>46</v>
      </c>
      <c r="I4" s="10" t="s">
        <v>37</v>
      </c>
      <c r="J4" s="18" t="s">
        <v>40</v>
      </c>
      <c r="K4" s="18" t="s">
        <v>39</v>
      </c>
      <c r="L4" s="10" t="s">
        <v>38</v>
      </c>
      <c r="M4" s="10" t="s">
        <v>41</v>
      </c>
      <c r="N4" s="17" t="s">
        <v>42</v>
      </c>
    </row>
    <row r="5" spans="1:14" s="2" customFormat="1" ht="15.75" x14ac:dyDescent="0.25">
      <c r="A5" s="2" t="s">
        <v>8</v>
      </c>
      <c r="D5" s="2">
        <v>102</v>
      </c>
      <c r="E5" s="2" t="s">
        <v>81</v>
      </c>
      <c r="F5" s="13">
        <v>5</v>
      </c>
      <c r="G5" s="13">
        <v>6.3</v>
      </c>
      <c r="H5" s="13">
        <v>26.53</v>
      </c>
      <c r="I5" s="13">
        <v>25.4</v>
      </c>
      <c r="J5" s="13">
        <v>2.84</v>
      </c>
      <c r="K5" s="13">
        <v>0.14000000000000001</v>
      </c>
      <c r="L5" s="13">
        <v>0.05</v>
      </c>
      <c r="M5" s="13"/>
      <c r="N5" s="13">
        <v>225</v>
      </c>
    </row>
    <row r="6" spans="1:14" s="2" customFormat="1" ht="15.75" x14ac:dyDescent="0.25">
      <c r="A6" s="2" t="s">
        <v>9</v>
      </c>
      <c r="F6" s="13"/>
      <c r="G6" s="13"/>
      <c r="H6" s="13"/>
      <c r="I6" s="13"/>
      <c r="J6" s="13"/>
      <c r="K6" s="13"/>
      <c r="L6" s="13"/>
      <c r="M6" s="13"/>
      <c r="N6" s="13"/>
    </row>
    <row r="7" spans="1:14" s="2" customFormat="1" ht="15.75" x14ac:dyDescent="0.25">
      <c r="A7" s="2" t="s">
        <v>10</v>
      </c>
    </row>
    <row r="8" spans="1:14" s="2" customFormat="1" ht="15.75" x14ac:dyDescent="0.25">
      <c r="A8" s="2" t="s">
        <v>11</v>
      </c>
      <c r="D8" s="2">
        <v>382</v>
      </c>
      <c r="E8" s="19" t="s">
        <v>82</v>
      </c>
      <c r="F8" s="14">
        <v>2.58</v>
      </c>
      <c r="G8" s="14">
        <v>4.0999999999999996</v>
      </c>
      <c r="H8" s="14">
        <v>28.6</v>
      </c>
      <c r="I8" s="14">
        <v>11.3</v>
      </c>
      <c r="J8" s="14">
        <v>0.9</v>
      </c>
      <c r="K8" s="14">
        <v>0.05</v>
      </c>
      <c r="L8" s="14">
        <v>0.03</v>
      </c>
      <c r="M8" s="14">
        <v>0.1</v>
      </c>
      <c r="N8" s="14">
        <v>161.69999999999999</v>
      </c>
    </row>
    <row r="9" spans="1:14" s="2" customFormat="1" ht="15.75" x14ac:dyDescent="0.25">
      <c r="A9" s="2" t="s">
        <v>0</v>
      </c>
      <c r="D9" s="2">
        <v>299</v>
      </c>
      <c r="E9" s="2">
        <v>200</v>
      </c>
      <c r="F9" s="13">
        <v>0.05</v>
      </c>
      <c r="G9" s="13">
        <v>0.02</v>
      </c>
      <c r="H9" s="13">
        <v>9.32</v>
      </c>
      <c r="I9" s="13">
        <v>10.6</v>
      </c>
      <c r="J9" s="13">
        <v>0.3</v>
      </c>
      <c r="K9" s="13"/>
      <c r="L9" s="13">
        <v>3.0000000000000001E-3</v>
      </c>
      <c r="M9" s="13">
        <v>0.03</v>
      </c>
      <c r="N9" s="13">
        <v>37.299999999999997</v>
      </c>
    </row>
    <row r="10" spans="1:14" s="2" customFormat="1" ht="15.75" x14ac:dyDescent="0.25">
      <c r="A10" s="2" t="s">
        <v>1</v>
      </c>
      <c r="E10" s="2">
        <v>2.5000000000000001E-2</v>
      </c>
      <c r="F10" s="13"/>
      <c r="G10" s="13"/>
      <c r="H10" s="13"/>
      <c r="I10" s="13"/>
      <c r="J10" s="13"/>
      <c r="K10" s="13"/>
      <c r="L10" s="13"/>
      <c r="M10" s="13">
        <v>25</v>
      </c>
      <c r="N10" s="13"/>
    </row>
    <row r="11" spans="1:14" s="2" customFormat="1" ht="15.75" x14ac:dyDescent="0.25">
      <c r="A11" s="10" t="s">
        <v>57</v>
      </c>
      <c r="B11"/>
      <c r="C11"/>
      <c r="D11"/>
      <c r="E11" s="15">
        <v>445</v>
      </c>
      <c r="F11" s="15">
        <f t="shared" ref="F11:M11" si="0">F5+F6+F7+F8+F9+F10</f>
        <v>7.63</v>
      </c>
      <c r="G11" s="15">
        <f t="shared" si="0"/>
        <v>10.419999999999998</v>
      </c>
      <c r="H11" s="15">
        <f t="shared" si="0"/>
        <v>64.45</v>
      </c>
      <c r="I11" s="15">
        <f t="shared" si="0"/>
        <v>47.300000000000004</v>
      </c>
      <c r="J11" s="15">
        <f t="shared" si="0"/>
        <v>4.04</v>
      </c>
      <c r="K11" s="15">
        <f t="shared" si="0"/>
        <v>0.19</v>
      </c>
      <c r="L11" s="15">
        <f t="shared" si="0"/>
        <v>8.3000000000000004E-2</v>
      </c>
      <c r="M11" s="15">
        <f t="shared" si="0"/>
        <v>25.13</v>
      </c>
      <c r="N11" s="15">
        <f>N5+N6+N7+N8+N9+N10</f>
        <v>424</v>
      </c>
    </row>
    <row r="12" spans="1:14" s="2" customFormat="1" ht="15.75" x14ac:dyDescent="0.25">
      <c r="A12" s="10" t="s">
        <v>53</v>
      </c>
      <c r="F12" s="11"/>
      <c r="G12" s="11"/>
      <c r="H12" s="11"/>
      <c r="I12" s="11"/>
      <c r="J12" s="11"/>
      <c r="K12" s="11"/>
      <c r="L12" s="11"/>
      <c r="M12" s="11"/>
      <c r="N12" s="11"/>
    </row>
    <row r="13" spans="1:14" s="2" customFormat="1" ht="15.75" x14ac:dyDescent="0.25">
      <c r="A13" s="2" t="s">
        <v>51</v>
      </c>
      <c r="D13" s="2">
        <v>45</v>
      </c>
      <c r="E13" s="2">
        <v>250</v>
      </c>
      <c r="F13" s="13">
        <v>5.5</v>
      </c>
      <c r="G13" s="13">
        <v>5.3</v>
      </c>
      <c r="H13" s="13">
        <v>16.3</v>
      </c>
      <c r="I13" s="13">
        <v>38</v>
      </c>
      <c r="J13" s="13">
        <v>2.0299999999999998</v>
      </c>
      <c r="K13" s="13">
        <v>0.23</v>
      </c>
      <c r="L13" s="13">
        <v>0.08</v>
      </c>
      <c r="M13" s="13">
        <v>5.8</v>
      </c>
      <c r="N13" s="13">
        <v>134.75</v>
      </c>
    </row>
    <row r="14" spans="1:14" s="2" customFormat="1" ht="15.75" x14ac:dyDescent="0.25">
      <c r="A14" s="2" t="s">
        <v>2</v>
      </c>
      <c r="E14" s="2">
        <v>25</v>
      </c>
      <c r="F14" s="13">
        <v>1.19</v>
      </c>
      <c r="G14" s="13">
        <v>1.02</v>
      </c>
      <c r="H14" s="13">
        <v>11.88</v>
      </c>
      <c r="I14" s="13">
        <v>31.25</v>
      </c>
      <c r="J14" s="13">
        <v>0.9</v>
      </c>
      <c r="K14" s="13">
        <v>0.1</v>
      </c>
      <c r="L14" s="13">
        <v>6.3E-2</v>
      </c>
      <c r="M14" s="13">
        <v>0.05</v>
      </c>
      <c r="N14" s="13">
        <v>64.150000000000006</v>
      </c>
    </row>
    <row r="15" spans="1:14" s="2" customFormat="1" ht="15.75" x14ac:dyDescent="0.25">
      <c r="A15" s="2" t="s">
        <v>0</v>
      </c>
      <c r="D15" s="2">
        <v>299</v>
      </c>
      <c r="E15" s="2">
        <v>200</v>
      </c>
      <c r="F15" s="13">
        <v>0.05</v>
      </c>
      <c r="G15" s="13">
        <v>0.02</v>
      </c>
      <c r="H15" s="13">
        <v>9.32</v>
      </c>
      <c r="I15" s="13">
        <v>10.6</v>
      </c>
      <c r="J15" s="13">
        <v>0.3</v>
      </c>
      <c r="K15" s="13"/>
      <c r="L15" s="13">
        <v>3.0000000000000001E-3</v>
      </c>
      <c r="M15" s="13">
        <v>0.03</v>
      </c>
      <c r="N15" s="13">
        <v>37.299999999999997</v>
      </c>
    </row>
    <row r="16" spans="1:14" s="2" customFormat="1" ht="15.75" x14ac:dyDescent="0.25">
      <c r="A16" s="15" t="s">
        <v>57</v>
      </c>
      <c r="E16" s="10">
        <v>475</v>
      </c>
      <c r="F16" s="11">
        <f t="shared" ref="F16:N16" si="1">SUM(F13:F15)</f>
        <v>6.7399999999999993</v>
      </c>
      <c r="G16" s="11">
        <f t="shared" si="1"/>
        <v>6.34</v>
      </c>
      <c r="H16" s="11">
        <f t="shared" si="1"/>
        <v>37.5</v>
      </c>
      <c r="I16" s="11">
        <f t="shared" si="1"/>
        <v>79.849999999999994</v>
      </c>
      <c r="J16" s="11">
        <f t="shared" si="1"/>
        <v>3.2299999999999995</v>
      </c>
      <c r="K16" s="11">
        <f t="shared" si="1"/>
        <v>0.33</v>
      </c>
      <c r="L16" s="11">
        <f t="shared" si="1"/>
        <v>0.14600000000000002</v>
      </c>
      <c r="M16" s="11">
        <f t="shared" si="1"/>
        <v>5.88</v>
      </c>
      <c r="N16" s="11">
        <f t="shared" si="1"/>
        <v>236.2</v>
      </c>
    </row>
    <row r="17" spans="1:14" s="2" customFormat="1" ht="15.75" x14ac:dyDescent="0.25">
      <c r="A17" s="11" t="s">
        <v>57</v>
      </c>
      <c r="E17" s="11">
        <f t="shared" ref="E17:M17" si="2">E11+E16</f>
        <v>920</v>
      </c>
      <c r="F17" s="11">
        <f t="shared" si="2"/>
        <v>14.37</v>
      </c>
      <c r="G17" s="11">
        <f t="shared" si="2"/>
        <v>16.759999999999998</v>
      </c>
      <c r="H17" s="11">
        <f t="shared" si="2"/>
        <v>101.95</v>
      </c>
      <c r="I17" s="11">
        <f t="shared" si="2"/>
        <v>127.15</v>
      </c>
      <c r="J17" s="11">
        <f t="shared" si="2"/>
        <v>7.27</v>
      </c>
      <c r="K17" s="11">
        <f t="shared" si="2"/>
        <v>0.52</v>
      </c>
      <c r="L17" s="11">
        <f t="shared" si="2"/>
        <v>0.22900000000000004</v>
      </c>
      <c r="M17" s="11">
        <f t="shared" si="2"/>
        <v>31.009999999999998</v>
      </c>
      <c r="N17" s="11">
        <f>N11+N16</f>
        <v>660.2</v>
      </c>
    </row>
    <row r="18" spans="1:14" s="2" customFormat="1" ht="15.75" x14ac:dyDescent="0.25">
      <c r="E18" s="10" t="s">
        <v>20</v>
      </c>
      <c r="F18" s="11"/>
      <c r="G18" s="11"/>
      <c r="H18" s="13"/>
      <c r="I18" s="13"/>
      <c r="J18" s="13"/>
      <c r="K18" s="13"/>
      <c r="L18" s="13"/>
      <c r="M18" s="13"/>
      <c r="N18" s="13"/>
    </row>
    <row r="19" spans="1:14" s="2" customFormat="1" ht="15.75" x14ac:dyDescent="0.25">
      <c r="A19" s="1" t="s">
        <v>52</v>
      </c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s="2" customFormat="1" ht="15.75" x14ac:dyDescent="0.25">
      <c r="A20" s="2" t="s">
        <v>84</v>
      </c>
      <c r="D20" s="2">
        <v>233</v>
      </c>
      <c r="E20" s="2">
        <v>30</v>
      </c>
      <c r="F20" s="13">
        <v>0.7</v>
      </c>
      <c r="G20" s="13">
        <v>1.37</v>
      </c>
      <c r="H20" s="13">
        <v>3.7</v>
      </c>
      <c r="I20" s="13">
        <v>11.47</v>
      </c>
      <c r="J20" s="13">
        <v>0.53</v>
      </c>
      <c r="K20" s="13">
        <v>0.01</v>
      </c>
      <c r="L20" s="13">
        <v>0.01</v>
      </c>
      <c r="M20" s="13">
        <v>2.02</v>
      </c>
      <c r="N20" s="13">
        <v>35.85</v>
      </c>
    </row>
    <row r="21" spans="1:14" s="2" customFormat="1" ht="15.75" x14ac:dyDescent="0.25">
      <c r="A21" t="s">
        <v>6</v>
      </c>
      <c r="B21"/>
      <c r="C21"/>
      <c r="D21">
        <v>241</v>
      </c>
      <c r="E21">
        <v>180</v>
      </c>
      <c r="F21">
        <v>3.8</v>
      </c>
      <c r="G21">
        <v>7.3</v>
      </c>
      <c r="H21">
        <v>28</v>
      </c>
      <c r="I21">
        <v>44.28</v>
      </c>
      <c r="J21">
        <v>1.2</v>
      </c>
      <c r="K21">
        <v>0.17</v>
      </c>
      <c r="L21">
        <v>0.13</v>
      </c>
      <c r="M21">
        <v>21.8</v>
      </c>
      <c r="N21">
        <v>192.6</v>
      </c>
    </row>
    <row r="22" spans="1:14" s="2" customFormat="1" ht="15.75" x14ac:dyDescent="0.25">
      <c r="A22" t="s">
        <v>63</v>
      </c>
      <c r="B22"/>
      <c r="C22"/>
      <c r="D22" t="s">
        <v>60</v>
      </c>
      <c r="E22">
        <v>100</v>
      </c>
      <c r="F22">
        <v>8.86</v>
      </c>
      <c r="G22">
        <v>26.16</v>
      </c>
      <c r="H22">
        <v>12.83</v>
      </c>
      <c r="I22">
        <v>34.5</v>
      </c>
      <c r="J22">
        <v>1.31</v>
      </c>
      <c r="K22">
        <v>0.36</v>
      </c>
      <c r="L22">
        <v>0.11</v>
      </c>
      <c r="M22">
        <v>0.12</v>
      </c>
      <c r="N22">
        <v>285</v>
      </c>
    </row>
    <row r="23" spans="1:14" s="2" customFormat="1" ht="15.75" x14ac:dyDescent="0.25">
      <c r="A23" t="s">
        <v>3</v>
      </c>
      <c r="B23"/>
      <c r="C23"/>
      <c r="D23">
        <v>283</v>
      </c>
      <c r="E23">
        <v>200</v>
      </c>
      <c r="F23">
        <v>0.44</v>
      </c>
      <c r="G23">
        <v>0.02</v>
      </c>
      <c r="H23">
        <v>27.8</v>
      </c>
      <c r="I23">
        <v>31.8</v>
      </c>
      <c r="J23">
        <v>1.25</v>
      </c>
      <c r="K23">
        <v>0</v>
      </c>
      <c r="L23">
        <v>0.01</v>
      </c>
      <c r="M23">
        <v>0.4</v>
      </c>
      <c r="N23">
        <v>113</v>
      </c>
    </row>
    <row r="24" spans="1:14" s="2" customFormat="1" ht="15.75" x14ac:dyDescent="0.25">
      <c r="A24" t="s">
        <v>1</v>
      </c>
      <c r="B24"/>
      <c r="C24"/>
      <c r="D24"/>
      <c r="E24">
        <v>2.5000000000000001E-2</v>
      </c>
      <c r="F24"/>
      <c r="G24"/>
      <c r="H24"/>
      <c r="I24"/>
      <c r="J24"/>
      <c r="K24"/>
      <c r="L24"/>
      <c r="M24">
        <v>25</v>
      </c>
      <c r="N24"/>
    </row>
    <row r="25" spans="1:14" s="2" customFormat="1" ht="15.75" x14ac:dyDescent="0.25">
      <c r="A25" t="s">
        <v>2</v>
      </c>
      <c r="B25"/>
      <c r="C25"/>
      <c r="D25"/>
      <c r="E25">
        <v>25</v>
      </c>
      <c r="F25">
        <v>1.19</v>
      </c>
      <c r="G25">
        <v>1.02</v>
      </c>
      <c r="H25">
        <v>11.88</v>
      </c>
      <c r="I25">
        <v>31.25</v>
      </c>
      <c r="J25">
        <v>0.9</v>
      </c>
      <c r="K25">
        <v>0.1</v>
      </c>
      <c r="L25">
        <v>0.06</v>
      </c>
      <c r="M25">
        <v>0.05</v>
      </c>
      <c r="N25">
        <v>64.150000000000006</v>
      </c>
    </row>
    <row r="26" spans="1:14" s="2" customFormat="1" ht="15.75" x14ac:dyDescent="0.25">
      <c r="A26" s="2" t="s">
        <v>76</v>
      </c>
      <c r="E26" s="2">
        <v>10</v>
      </c>
      <c r="F26" s="13">
        <v>0.85</v>
      </c>
      <c r="G26" s="13">
        <v>0.33</v>
      </c>
      <c r="H26" s="13">
        <v>4.25</v>
      </c>
      <c r="I26" s="13">
        <v>0.7</v>
      </c>
      <c r="J26" s="13">
        <v>0.3</v>
      </c>
      <c r="K26" s="13">
        <v>0.04</v>
      </c>
      <c r="L26" s="13">
        <v>0.03</v>
      </c>
      <c r="M26" s="13">
        <v>0.04</v>
      </c>
      <c r="N26" s="13">
        <v>25.4</v>
      </c>
    </row>
    <row r="27" spans="1:14" s="2" customFormat="1" ht="15.75" x14ac:dyDescent="0.25">
      <c r="A27" s="1" t="s">
        <v>57</v>
      </c>
      <c r="B27"/>
      <c r="C27"/>
      <c r="D27"/>
      <c r="E27" s="15">
        <f t="shared" ref="E27:M27" si="3">E21+E22+E23+E24+E25+E26</f>
        <v>515.02499999999998</v>
      </c>
      <c r="F27" s="15">
        <f t="shared" si="3"/>
        <v>15.139999999999999</v>
      </c>
      <c r="G27" s="15">
        <f t="shared" si="3"/>
        <v>34.830000000000005</v>
      </c>
      <c r="H27" s="15">
        <f t="shared" si="3"/>
        <v>84.759999999999991</v>
      </c>
      <c r="I27" s="15">
        <f t="shared" si="3"/>
        <v>142.52999999999997</v>
      </c>
      <c r="J27" s="15">
        <f t="shared" si="3"/>
        <v>4.96</v>
      </c>
      <c r="K27" s="15">
        <f t="shared" si="3"/>
        <v>0.67</v>
      </c>
      <c r="L27" s="15">
        <f t="shared" si="3"/>
        <v>0.33999999999999997</v>
      </c>
      <c r="M27" s="15">
        <f t="shared" si="3"/>
        <v>47.41</v>
      </c>
      <c r="N27" s="15">
        <f>N20+N21+N22+N23+N24+N25+N26</f>
        <v>716</v>
      </c>
    </row>
    <row r="28" spans="1:14" s="2" customFormat="1" ht="15.75" x14ac:dyDescent="0.25">
      <c r="A28" s="10" t="s">
        <v>53</v>
      </c>
      <c r="F28" s="11"/>
      <c r="G28" s="11"/>
      <c r="H28" s="11"/>
      <c r="I28" s="11"/>
      <c r="J28" s="11"/>
      <c r="K28" s="11"/>
      <c r="L28" s="11"/>
      <c r="M28" s="11"/>
      <c r="N28" s="11"/>
    </row>
    <row r="29" spans="1:14" s="2" customFormat="1" ht="15.75" x14ac:dyDescent="0.25">
      <c r="A29" s="2" t="s">
        <v>59</v>
      </c>
      <c r="D29" s="12" t="s">
        <v>60</v>
      </c>
      <c r="E29" s="2" t="s">
        <v>62</v>
      </c>
      <c r="F29" s="13">
        <v>30.93</v>
      </c>
      <c r="G29" s="13">
        <v>16</v>
      </c>
      <c r="H29" s="13">
        <v>59.33</v>
      </c>
      <c r="I29" s="13">
        <v>46.13</v>
      </c>
      <c r="J29" s="13">
        <v>4.4000000000000004</v>
      </c>
      <c r="K29" s="13">
        <v>0.2</v>
      </c>
      <c r="L29" s="13">
        <v>0.2</v>
      </c>
      <c r="M29" s="13">
        <v>1</v>
      </c>
      <c r="N29" s="13">
        <v>489.33</v>
      </c>
    </row>
    <row r="30" spans="1:14" s="2" customFormat="1" ht="15.75" x14ac:dyDescent="0.25">
      <c r="A30" s="2" t="s">
        <v>0</v>
      </c>
      <c r="D30" s="2">
        <v>299</v>
      </c>
      <c r="E30" s="2">
        <v>200</v>
      </c>
      <c r="F30" s="13">
        <v>0.05</v>
      </c>
      <c r="G30" s="13">
        <v>0.02</v>
      </c>
      <c r="H30" s="13">
        <v>9.32</v>
      </c>
      <c r="I30" s="13">
        <v>10.6</v>
      </c>
      <c r="J30" s="13">
        <v>0.3</v>
      </c>
      <c r="K30" s="13"/>
      <c r="L30" s="13">
        <v>0</v>
      </c>
      <c r="M30" s="13">
        <v>0.03</v>
      </c>
      <c r="N30" s="13">
        <v>37.299999999999997</v>
      </c>
    </row>
    <row r="31" spans="1:14" s="2" customFormat="1" ht="15.75" x14ac:dyDescent="0.25">
      <c r="A31" s="15" t="s">
        <v>57</v>
      </c>
      <c r="E31" s="10">
        <v>405</v>
      </c>
      <c r="F31" s="11">
        <f t="shared" ref="F31:N31" si="4">SUM(F29:F30)</f>
        <v>30.98</v>
      </c>
      <c r="G31" s="11">
        <f t="shared" si="4"/>
        <v>16.02</v>
      </c>
      <c r="H31" s="11">
        <f t="shared" si="4"/>
        <v>68.650000000000006</v>
      </c>
      <c r="I31" s="11">
        <f t="shared" si="4"/>
        <v>56.730000000000004</v>
      </c>
      <c r="J31" s="11">
        <f t="shared" si="4"/>
        <v>4.7</v>
      </c>
      <c r="K31" s="11">
        <f t="shared" si="4"/>
        <v>0.2</v>
      </c>
      <c r="L31" s="11">
        <f t="shared" si="4"/>
        <v>0.2</v>
      </c>
      <c r="M31" s="11">
        <f t="shared" si="4"/>
        <v>1.03</v>
      </c>
      <c r="N31" s="11">
        <f t="shared" si="4"/>
        <v>526.63</v>
      </c>
    </row>
    <row r="32" spans="1:14" s="2" customFormat="1" ht="15.75" x14ac:dyDescent="0.25">
      <c r="A32" s="11" t="s">
        <v>57</v>
      </c>
      <c r="E32" s="11">
        <f t="shared" ref="E32:M32" si="5">E27+E31</f>
        <v>920.02499999999998</v>
      </c>
      <c r="F32" s="11">
        <f t="shared" si="5"/>
        <v>46.12</v>
      </c>
      <c r="G32" s="11">
        <f t="shared" si="5"/>
        <v>50.850000000000009</v>
      </c>
      <c r="H32" s="11">
        <f t="shared" si="5"/>
        <v>153.41</v>
      </c>
      <c r="I32" s="11">
        <f t="shared" si="5"/>
        <v>199.26</v>
      </c>
      <c r="J32" s="11">
        <f t="shared" si="5"/>
        <v>9.66</v>
      </c>
      <c r="K32" s="11">
        <f t="shared" si="5"/>
        <v>0.87000000000000011</v>
      </c>
      <c r="L32" s="11">
        <f t="shared" si="5"/>
        <v>0.54</v>
      </c>
      <c r="M32" s="11">
        <f t="shared" si="5"/>
        <v>48.44</v>
      </c>
      <c r="N32" s="11">
        <f>N27+N31</f>
        <v>1242.6300000000001</v>
      </c>
    </row>
    <row r="33" spans="1:14" s="2" customFormat="1" ht="15.75" x14ac:dyDescent="0.25">
      <c r="E33" s="1" t="s">
        <v>21</v>
      </c>
      <c r="F33" s="13"/>
      <c r="G33" s="13"/>
      <c r="H33" s="13"/>
      <c r="I33" s="13"/>
      <c r="J33" s="13"/>
      <c r="K33" s="13"/>
      <c r="L33" s="13"/>
      <c r="M33" s="13"/>
      <c r="N33" s="13"/>
    </row>
    <row r="34" spans="1:14" s="2" customFormat="1" ht="15.75" x14ac:dyDescent="0.25">
      <c r="A34" s="10" t="s">
        <v>52</v>
      </c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s="2" customFormat="1" ht="15.75" x14ac:dyDescent="0.25">
      <c r="A35" s="2" t="s">
        <v>85</v>
      </c>
      <c r="E35" s="2">
        <v>10</v>
      </c>
      <c r="F35" s="13">
        <v>0.16500000000000001</v>
      </c>
      <c r="G35" s="13">
        <v>0.03</v>
      </c>
      <c r="H35" s="13">
        <v>0.69</v>
      </c>
      <c r="I35" s="13">
        <v>72.900000000000006</v>
      </c>
      <c r="J35" s="13">
        <v>0.18</v>
      </c>
      <c r="K35" s="13">
        <v>1.2E-2</v>
      </c>
      <c r="L35" s="13">
        <v>8.9999999999999993E-3</v>
      </c>
      <c r="M35" s="13">
        <v>1</v>
      </c>
      <c r="N35" s="13">
        <v>4.0999999999999996</v>
      </c>
    </row>
    <row r="36" spans="1:14" x14ac:dyDescent="0.25">
      <c r="A36" t="s">
        <v>31</v>
      </c>
      <c r="D36">
        <v>180</v>
      </c>
      <c r="E36">
        <v>100</v>
      </c>
      <c r="F36">
        <v>18.059999999999999</v>
      </c>
      <c r="G36">
        <v>20.2</v>
      </c>
      <c r="H36">
        <v>5.6</v>
      </c>
      <c r="I36">
        <v>24.34</v>
      </c>
      <c r="J36">
        <v>0.96</v>
      </c>
      <c r="K36">
        <v>0.04</v>
      </c>
      <c r="L36">
        <v>0.09</v>
      </c>
      <c r="M36">
        <v>0.5</v>
      </c>
      <c r="N36">
        <v>276.27999999999997</v>
      </c>
    </row>
    <row r="37" spans="1:14" x14ac:dyDescent="0.25">
      <c r="A37" t="s">
        <v>32</v>
      </c>
    </row>
    <row r="38" spans="1:14" s="2" customFormat="1" ht="15.75" x14ac:dyDescent="0.25">
      <c r="A38" t="s">
        <v>33</v>
      </c>
      <c r="B38"/>
      <c r="C38"/>
      <c r="D38">
        <v>227</v>
      </c>
      <c r="E38">
        <v>180</v>
      </c>
      <c r="F38">
        <v>6.62</v>
      </c>
      <c r="G38">
        <v>6.63</v>
      </c>
      <c r="H38">
        <v>44.16</v>
      </c>
      <c r="I38">
        <v>6.1</v>
      </c>
      <c r="J38">
        <v>1.4</v>
      </c>
      <c r="K38">
        <v>0.08</v>
      </c>
      <c r="L38">
        <v>0.03</v>
      </c>
      <c r="M38">
        <v>0</v>
      </c>
      <c r="N38">
        <v>277.44</v>
      </c>
    </row>
    <row r="39" spans="1:14" s="2" customFormat="1" ht="15.75" x14ac:dyDescent="0.25">
      <c r="A39" s="2" t="s">
        <v>0</v>
      </c>
      <c r="D39" s="2">
        <v>299</v>
      </c>
      <c r="E39" s="2">
        <v>200</v>
      </c>
      <c r="F39" s="13">
        <v>0.05</v>
      </c>
      <c r="G39" s="13">
        <v>0.02</v>
      </c>
      <c r="H39" s="13">
        <v>9.32</v>
      </c>
      <c r="I39" s="13">
        <v>10.6</v>
      </c>
      <c r="J39" s="13">
        <v>0.3</v>
      </c>
      <c r="K39" s="13"/>
      <c r="L39" s="13">
        <v>3.0000000000000001E-3</v>
      </c>
      <c r="M39" s="13">
        <v>0.03</v>
      </c>
      <c r="N39" s="13">
        <v>37.299999999999997</v>
      </c>
    </row>
    <row r="40" spans="1:14" s="2" customFormat="1" ht="15.75" x14ac:dyDescent="0.25">
      <c r="A40" t="s">
        <v>1</v>
      </c>
      <c r="B40"/>
      <c r="C40"/>
      <c r="D40"/>
      <c r="E40">
        <v>2.5000000000000001E-2</v>
      </c>
      <c r="F40"/>
      <c r="G40"/>
      <c r="H40"/>
      <c r="I40"/>
      <c r="J40"/>
      <c r="K40"/>
      <c r="L40"/>
      <c r="M40">
        <v>25</v>
      </c>
      <c r="N40"/>
    </row>
    <row r="41" spans="1:14" s="2" customFormat="1" ht="15.75" x14ac:dyDescent="0.25">
      <c r="A41" s="2" t="s">
        <v>2</v>
      </c>
      <c r="E41" s="2">
        <v>25</v>
      </c>
      <c r="F41" s="13">
        <v>1.19</v>
      </c>
      <c r="G41" s="13">
        <v>1.02</v>
      </c>
      <c r="H41" s="13">
        <v>11.88</v>
      </c>
      <c r="I41" s="13">
        <v>31.25</v>
      </c>
      <c r="J41" s="13">
        <v>0.9</v>
      </c>
      <c r="K41" s="13">
        <v>0.1</v>
      </c>
      <c r="L41" s="13">
        <v>6.3E-2</v>
      </c>
      <c r="M41" s="13">
        <v>0.05</v>
      </c>
      <c r="N41" s="13">
        <v>64.150000000000006</v>
      </c>
    </row>
    <row r="42" spans="1:14" x14ac:dyDescent="0.25">
      <c r="A42" s="1" t="s">
        <v>57</v>
      </c>
      <c r="E42" s="15">
        <f t="shared" ref="E42:M42" si="6">E36+E37+E38+E39+E41</f>
        <v>505</v>
      </c>
      <c r="F42" s="15">
        <f t="shared" si="6"/>
        <v>25.92</v>
      </c>
      <c r="G42" s="15">
        <f t="shared" si="6"/>
        <v>27.869999999999997</v>
      </c>
      <c r="H42" s="15">
        <f t="shared" si="6"/>
        <v>70.959999999999994</v>
      </c>
      <c r="I42" s="15">
        <f t="shared" si="6"/>
        <v>72.289999999999992</v>
      </c>
      <c r="J42" s="15">
        <f t="shared" si="6"/>
        <v>3.5599999999999996</v>
      </c>
      <c r="K42" s="15">
        <f t="shared" si="6"/>
        <v>0.22</v>
      </c>
      <c r="L42" s="15">
        <f t="shared" si="6"/>
        <v>0.186</v>
      </c>
      <c r="M42" s="15">
        <f t="shared" si="6"/>
        <v>0.58000000000000007</v>
      </c>
      <c r="N42" s="15">
        <f>N35+N36+N37+N38+N39+N41</f>
        <v>659.26999999999987</v>
      </c>
    </row>
    <row r="43" spans="1:14" x14ac:dyDescent="0.25">
      <c r="A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5.75" x14ac:dyDescent="0.25">
      <c r="A44" s="2" t="s">
        <v>75</v>
      </c>
      <c r="B44" s="2"/>
      <c r="C44" s="2"/>
      <c r="D44" s="2">
        <v>62</v>
      </c>
      <c r="E44" s="2">
        <v>250</v>
      </c>
      <c r="F44" s="13">
        <v>1.8</v>
      </c>
      <c r="G44" s="13">
        <v>4.9000000000000004</v>
      </c>
      <c r="H44" s="13">
        <v>8.5</v>
      </c>
      <c r="I44" s="13">
        <v>43.38</v>
      </c>
      <c r="J44" s="13">
        <v>0.75</v>
      </c>
      <c r="K44" s="13">
        <v>0.06</v>
      </c>
      <c r="L44" s="13">
        <v>4.4999999999999998E-2</v>
      </c>
      <c r="M44" s="13">
        <v>18.5</v>
      </c>
      <c r="N44" s="13">
        <v>84.75</v>
      </c>
    </row>
    <row r="45" spans="1:14" ht="15.75" x14ac:dyDescent="0.25">
      <c r="A45" s="2" t="s">
        <v>2</v>
      </c>
      <c r="E45" s="2">
        <v>25</v>
      </c>
      <c r="F45" s="13">
        <v>1.19</v>
      </c>
      <c r="G45" s="13">
        <v>1.02</v>
      </c>
      <c r="H45" s="13">
        <v>11.88</v>
      </c>
      <c r="I45" s="13">
        <v>31.25</v>
      </c>
      <c r="J45" s="13">
        <v>0.9</v>
      </c>
      <c r="K45" s="13">
        <v>0.1</v>
      </c>
      <c r="L45" s="13">
        <v>0.06</v>
      </c>
      <c r="M45" s="13">
        <v>0.05</v>
      </c>
      <c r="N45" s="13">
        <v>64.150000000000006</v>
      </c>
    </row>
    <row r="46" spans="1:14" x14ac:dyDescent="0.25">
      <c r="A46" t="s">
        <v>0</v>
      </c>
      <c r="D46">
        <v>299</v>
      </c>
      <c r="E46">
        <v>200</v>
      </c>
      <c r="F46">
        <v>0.05</v>
      </c>
      <c r="G46">
        <v>0.02</v>
      </c>
      <c r="H46">
        <v>9.32</v>
      </c>
      <c r="I46">
        <v>8</v>
      </c>
      <c r="J46">
        <v>0.19</v>
      </c>
      <c r="K46">
        <v>0</v>
      </c>
      <c r="L46">
        <v>0.02</v>
      </c>
      <c r="M46">
        <v>0.02</v>
      </c>
      <c r="N46">
        <v>37.299999999999997</v>
      </c>
    </row>
    <row r="47" spans="1:14" ht="15.75" x14ac:dyDescent="0.25">
      <c r="A47" s="15" t="s">
        <v>57</v>
      </c>
      <c r="B47" s="2"/>
      <c r="C47" s="2"/>
      <c r="D47" s="2"/>
      <c r="E47" s="10">
        <v>475</v>
      </c>
      <c r="F47" s="11">
        <f t="shared" ref="F47:N47" si="7">SUM(F44:F46)</f>
        <v>3.04</v>
      </c>
      <c r="G47" s="11">
        <f t="shared" si="7"/>
        <v>5.9399999999999995</v>
      </c>
      <c r="H47" s="11">
        <f t="shared" si="7"/>
        <v>29.700000000000003</v>
      </c>
      <c r="I47" s="11">
        <f t="shared" si="7"/>
        <v>82.63</v>
      </c>
      <c r="J47" s="11">
        <f t="shared" si="7"/>
        <v>1.8399999999999999</v>
      </c>
      <c r="K47" s="11">
        <f t="shared" si="7"/>
        <v>0.16</v>
      </c>
      <c r="L47" s="11">
        <f t="shared" si="7"/>
        <v>0.125</v>
      </c>
      <c r="M47" s="11">
        <f t="shared" si="7"/>
        <v>18.57</v>
      </c>
      <c r="N47" s="11">
        <f t="shared" si="7"/>
        <v>186.2</v>
      </c>
    </row>
    <row r="48" spans="1:14" s="2" customFormat="1" ht="15.75" x14ac:dyDescent="0.25">
      <c r="A48" s="15" t="s">
        <v>57</v>
      </c>
      <c r="B48"/>
      <c r="C48"/>
      <c r="D48"/>
      <c r="E48" s="11">
        <f t="shared" ref="E48:M48" si="8">E42+E47</f>
        <v>980</v>
      </c>
      <c r="F48" s="11">
        <f t="shared" si="8"/>
        <v>28.96</v>
      </c>
      <c r="G48" s="11">
        <f t="shared" si="8"/>
        <v>33.809999999999995</v>
      </c>
      <c r="H48" s="11">
        <f t="shared" si="8"/>
        <v>100.66</v>
      </c>
      <c r="I48" s="11">
        <f t="shared" si="8"/>
        <v>154.91999999999999</v>
      </c>
      <c r="J48" s="11">
        <f t="shared" si="8"/>
        <v>5.3999999999999995</v>
      </c>
      <c r="K48" s="11">
        <f t="shared" si="8"/>
        <v>0.38</v>
      </c>
      <c r="L48" s="11">
        <f t="shared" si="8"/>
        <v>0.311</v>
      </c>
      <c r="M48" s="11">
        <f t="shared" si="8"/>
        <v>19.149999999999999</v>
      </c>
      <c r="N48" s="11">
        <f>N42+N47</f>
        <v>845.4699999999998</v>
      </c>
    </row>
    <row r="49" spans="1:14" s="2" customFormat="1" ht="15.75" x14ac:dyDescent="0.25">
      <c r="E49" s="10" t="s">
        <v>7</v>
      </c>
      <c r="F49" s="13"/>
      <c r="G49" s="13"/>
      <c r="H49" s="13"/>
      <c r="I49" s="13"/>
      <c r="J49" s="13"/>
      <c r="K49" s="13"/>
      <c r="L49" s="13"/>
      <c r="M49" s="13"/>
      <c r="N49" s="13"/>
    </row>
    <row r="50" spans="1:14" s="2" customFormat="1" ht="15.75" x14ac:dyDescent="0.25">
      <c r="A50" s="10" t="s">
        <v>52</v>
      </c>
      <c r="F50" s="13"/>
      <c r="G50" s="13"/>
      <c r="H50" s="13"/>
      <c r="I50" s="13"/>
      <c r="J50" s="13"/>
      <c r="K50" s="13"/>
      <c r="L50" s="13"/>
      <c r="M50" s="13"/>
      <c r="N50" s="13"/>
    </row>
    <row r="51" spans="1:14" s="2" customFormat="1" ht="15.75" x14ac:dyDescent="0.25">
      <c r="A51" s="2" t="s">
        <v>77</v>
      </c>
      <c r="E51"/>
      <c r="F51"/>
      <c r="G51"/>
      <c r="H51"/>
      <c r="I51"/>
      <c r="J51"/>
      <c r="K51"/>
      <c r="L51"/>
      <c r="M51"/>
      <c r="N51"/>
    </row>
    <row r="52" spans="1:14" s="2" customFormat="1" ht="15.75" x14ac:dyDescent="0.25">
      <c r="A52" s="2" t="s">
        <v>78</v>
      </c>
      <c r="D52" s="2">
        <v>141</v>
      </c>
      <c r="E52" s="2" t="s">
        <v>79</v>
      </c>
      <c r="F52" s="13">
        <v>30.75</v>
      </c>
      <c r="G52" s="13">
        <v>21.13</v>
      </c>
      <c r="H52" s="13">
        <v>30.02</v>
      </c>
      <c r="I52" s="13">
        <v>257.8</v>
      </c>
      <c r="J52" s="13">
        <v>1.2150000000000001</v>
      </c>
      <c r="K52" s="13">
        <v>0.09</v>
      </c>
      <c r="L52" s="13">
        <v>0.45</v>
      </c>
      <c r="M52" s="13">
        <v>0.43</v>
      </c>
      <c r="N52" s="13">
        <v>432.25</v>
      </c>
    </row>
    <row r="53" spans="1:14" s="2" customFormat="1" ht="15.75" x14ac:dyDescent="0.25">
      <c r="A53" s="2" t="s">
        <v>65</v>
      </c>
      <c r="E53" s="2">
        <v>30</v>
      </c>
      <c r="F53" s="14">
        <v>2.85</v>
      </c>
      <c r="G53" s="14">
        <v>2.85</v>
      </c>
      <c r="H53" s="14">
        <v>21.6</v>
      </c>
      <c r="I53" s="14">
        <v>8.1999999999999993</v>
      </c>
      <c r="J53" s="14">
        <v>0.37</v>
      </c>
      <c r="K53" s="14">
        <v>0.03</v>
      </c>
      <c r="L53" s="14">
        <v>0.03</v>
      </c>
      <c r="M53" s="14">
        <v>0.01</v>
      </c>
      <c r="N53" s="14">
        <v>135</v>
      </c>
    </row>
    <row r="54" spans="1:14" s="2" customFormat="1" ht="15.75" x14ac:dyDescent="0.25">
      <c r="A54" s="2" t="s">
        <v>0</v>
      </c>
      <c r="D54" s="2">
        <v>299</v>
      </c>
      <c r="E54" s="2">
        <v>200</v>
      </c>
      <c r="F54" s="13">
        <v>0.05</v>
      </c>
      <c r="G54" s="13">
        <v>0.02</v>
      </c>
      <c r="H54" s="13">
        <v>9.32</v>
      </c>
      <c r="I54" s="13">
        <v>8</v>
      </c>
      <c r="J54" s="13">
        <v>0.19</v>
      </c>
      <c r="K54" s="13">
        <v>0</v>
      </c>
      <c r="L54" s="13">
        <v>0.02</v>
      </c>
      <c r="M54" s="13">
        <v>0.02</v>
      </c>
      <c r="N54" s="13">
        <v>37.299999999999997</v>
      </c>
    </row>
    <row r="55" spans="1:14" s="2" customFormat="1" ht="15.75" x14ac:dyDescent="0.25">
      <c r="A55" s="2" t="s">
        <v>1</v>
      </c>
      <c r="E55" s="2">
        <v>2.5000000000000001E-2</v>
      </c>
      <c r="F55" s="13"/>
      <c r="G55" s="13"/>
      <c r="H55" s="13"/>
      <c r="I55" s="13"/>
      <c r="J55" s="13"/>
      <c r="K55" s="13"/>
      <c r="L55" s="13"/>
      <c r="M55" s="13">
        <v>25</v>
      </c>
      <c r="N55" s="13"/>
    </row>
    <row r="56" spans="1:14" s="2" customFormat="1" ht="15.75" x14ac:dyDescent="0.25">
      <c r="A56" s="10" t="s">
        <v>57</v>
      </c>
      <c r="E56" s="11">
        <v>400.03</v>
      </c>
      <c r="F56" s="11">
        <f t="shared" ref="F56:N56" si="9">F52+F53+F54+F55</f>
        <v>33.65</v>
      </c>
      <c r="G56" s="11">
        <f t="shared" si="9"/>
        <v>24</v>
      </c>
      <c r="H56" s="11">
        <f t="shared" si="9"/>
        <v>60.940000000000005</v>
      </c>
      <c r="I56" s="11">
        <f t="shared" si="9"/>
        <v>274</v>
      </c>
      <c r="J56" s="11">
        <f t="shared" si="9"/>
        <v>1.7749999999999999</v>
      </c>
      <c r="K56" s="11">
        <f t="shared" si="9"/>
        <v>0.12</v>
      </c>
      <c r="L56" s="11">
        <f t="shared" si="9"/>
        <v>0.5</v>
      </c>
      <c r="M56" s="11">
        <f t="shared" si="9"/>
        <v>25.46</v>
      </c>
      <c r="N56" s="11">
        <f t="shared" si="9"/>
        <v>604.54999999999995</v>
      </c>
    </row>
    <row r="57" spans="1:14" s="2" customFormat="1" ht="15.75" x14ac:dyDescent="0.25">
      <c r="A57" s="10" t="s">
        <v>53</v>
      </c>
      <c r="F57" s="11"/>
      <c r="G57" s="11"/>
      <c r="H57" s="11"/>
      <c r="I57" s="11"/>
      <c r="J57" s="11"/>
      <c r="K57" s="11"/>
      <c r="L57" s="11"/>
      <c r="M57" s="11"/>
      <c r="N57" s="11"/>
    </row>
    <row r="58" spans="1:14" s="2" customFormat="1" ht="15.75" x14ac:dyDescent="0.25">
      <c r="A58" s="12" t="s">
        <v>67</v>
      </c>
      <c r="D58" s="12">
        <v>51</v>
      </c>
      <c r="E58" s="12">
        <v>250</v>
      </c>
      <c r="F58" s="14">
        <v>2.25</v>
      </c>
      <c r="G58" s="14">
        <v>7.75</v>
      </c>
      <c r="H58" s="14">
        <v>15.4</v>
      </c>
      <c r="I58" s="14">
        <v>44.25</v>
      </c>
      <c r="J58" s="14">
        <v>2.15</v>
      </c>
      <c r="K58" s="14">
        <v>0.06</v>
      </c>
      <c r="L58" s="14">
        <v>0.11</v>
      </c>
      <c r="M58" s="14">
        <v>1</v>
      </c>
      <c r="N58" s="14">
        <v>140.6</v>
      </c>
    </row>
    <row r="59" spans="1:14" s="2" customFormat="1" ht="15.75" x14ac:dyDescent="0.25">
      <c r="A59" s="2" t="s">
        <v>2</v>
      </c>
      <c r="E59" s="2">
        <v>25</v>
      </c>
      <c r="F59" s="13">
        <v>1.19</v>
      </c>
      <c r="G59" s="13">
        <v>1.02</v>
      </c>
      <c r="H59" s="13">
        <v>11.88</v>
      </c>
      <c r="I59" s="13">
        <v>31.25</v>
      </c>
      <c r="J59" s="13">
        <v>0.9</v>
      </c>
      <c r="K59" s="13">
        <v>0.1</v>
      </c>
      <c r="L59" s="13">
        <v>6.3E-2</v>
      </c>
      <c r="M59" s="13">
        <v>0.05</v>
      </c>
      <c r="N59" s="13">
        <v>64.150000000000006</v>
      </c>
    </row>
    <row r="60" spans="1:14" s="2" customFormat="1" ht="15.75" x14ac:dyDescent="0.25">
      <c r="A60" s="2" t="s">
        <v>0</v>
      </c>
      <c r="D60" s="2">
        <v>299</v>
      </c>
      <c r="E60" s="2">
        <v>200</v>
      </c>
      <c r="F60" s="13">
        <v>0.05</v>
      </c>
      <c r="G60" s="13">
        <v>0.02</v>
      </c>
      <c r="H60" s="13">
        <v>9.32</v>
      </c>
      <c r="I60" s="13">
        <v>10.6</v>
      </c>
      <c r="J60" s="13">
        <v>0.3</v>
      </c>
      <c r="K60" s="13"/>
      <c r="L60" s="13">
        <v>3.0000000000000001E-3</v>
      </c>
      <c r="M60" s="13">
        <v>0.03</v>
      </c>
      <c r="N60" s="13">
        <v>37.299999999999997</v>
      </c>
    </row>
    <row r="61" spans="1:14" s="2" customFormat="1" ht="15.75" x14ac:dyDescent="0.25">
      <c r="A61" s="11" t="s">
        <v>57</v>
      </c>
      <c r="E61" s="10">
        <v>475</v>
      </c>
      <c r="F61" s="11">
        <f t="shared" ref="F61:N61" si="10">SUM(F58:F60)</f>
        <v>3.4899999999999998</v>
      </c>
      <c r="G61" s="11">
        <f t="shared" si="10"/>
        <v>8.7899999999999991</v>
      </c>
      <c r="H61" s="11">
        <f t="shared" si="10"/>
        <v>36.6</v>
      </c>
      <c r="I61" s="11">
        <f t="shared" si="10"/>
        <v>86.1</v>
      </c>
      <c r="J61" s="11">
        <f t="shared" si="10"/>
        <v>3.3499999999999996</v>
      </c>
      <c r="K61" s="11">
        <f t="shared" si="10"/>
        <v>0.16</v>
      </c>
      <c r="L61" s="11">
        <f t="shared" si="10"/>
        <v>0.17599999999999999</v>
      </c>
      <c r="M61" s="11">
        <f t="shared" si="10"/>
        <v>1.08</v>
      </c>
      <c r="N61" s="11">
        <f t="shared" si="10"/>
        <v>242.05</v>
      </c>
    </row>
    <row r="62" spans="1:14" s="2" customFormat="1" ht="15.75" x14ac:dyDescent="0.25">
      <c r="A62" s="11" t="s">
        <v>57</v>
      </c>
      <c r="E62" s="11">
        <f t="shared" ref="E62:M62" si="11">E56+E61</f>
        <v>875.03</v>
      </c>
      <c r="F62" s="11">
        <f t="shared" si="11"/>
        <v>37.14</v>
      </c>
      <c r="G62" s="11">
        <f t="shared" si="11"/>
        <v>32.79</v>
      </c>
      <c r="H62" s="11">
        <f t="shared" si="11"/>
        <v>97.54</v>
      </c>
      <c r="I62" s="11">
        <f t="shared" si="11"/>
        <v>360.1</v>
      </c>
      <c r="J62" s="11">
        <f t="shared" si="11"/>
        <v>5.125</v>
      </c>
      <c r="K62" s="11">
        <f t="shared" si="11"/>
        <v>0.28000000000000003</v>
      </c>
      <c r="L62" s="11">
        <f t="shared" si="11"/>
        <v>0.67599999999999993</v>
      </c>
      <c r="M62" s="11">
        <f t="shared" si="11"/>
        <v>26.54</v>
      </c>
      <c r="N62" s="11">
        <f>N56+N61</f>
        <v>846.59999999999991</v>
      </c>
    </row>
    <row r="63" spans="1:14" s="2" customFormat="1" ht="15.75" x14ac:dyDescent="0.25">
      <c r="F63" s="11"/>
      <c r="G63" s="11"/>
      <c r="H63" s="11"/>
      <c r="I63" s="11"/>
      <c r="J63" s="11"/>
      <c r="K63" s="11"/>
      <c r="L63" s="11"/>
      <c r="M63" s="11"/>
      <c r="N63" s="11"/>
    </row>
    <row r="64" spans="1:14" s="2" customFormat="1" ht="15.75" x14ac:dyDescent="0.25">
      <c r="E64" s="10" t="s">
        <v>12</v>
      </c>
      <c r="F64" s="11"/>
      <c r="G64" s="11"/>
      <c r="H64" s="11"/>
      <c r="I64" s="11"/>
      <c r="J64" s="11"/>
      <c r="K64" s="11"/>
      <c r="L64" s="11"/>
      <c r="M64" s="11"/>
      <c r="N64" s="11"/>
    </row>
    <row r="65" spans="1:14" s="2" customFormat="1" ht="15.75" x14ac:dyDescent="0.25">
      <c r="A65" t="s">
        <v>64</v>
      </c>
      <c r="B65"/>
      <c r="C65"/>
      <c r="D65">
        <v>165</v>
      </c>
      <c r="E65">
        <v>100</v>
      </c>
      <c r="F65">
        <v>9.33</v>
      </c>
      <c r="G65">
        <v>2.78</v>
      </c>
      <c r="H65">
        <v>4.7699999999999996</v>
      </c>
      <c r="I65">
        <v>39.4</v>
      </c>
      <c r="J65">
        <v>0.52</v>
      </c>
      <c r="K65">
        <v>7.0000000000000007E-2</v>
      </c>
      <c r="L65">
        <v>0.08</v>
      </c>
      <c r="M65">
        <v>0.56999999999999995</v>
      </c>
      <c r="N65">
        <v>118.75</v>
      </c>
    </row>
    <row r="66" spans="1:14" s="2" customFormat="1" ht="15.75" x14ac:dyDescent="0.25">
      <c r="A66" t="s">
        <v>6</v>
      </c>
      <c r="B66"/>
      <c r="C66"/>
      <c r="D66">
        <v>241</v>
      </c>
      <c r="E66">
        <v>180</v>
      </c>
      <c r="F66">
        <v>3.8</v>
      </c>
      <c r="G66">
        <v>7.3</v>
      </c>
      <c r="H66">
        <v>28</v>
      </c>
      <c r="I66">
        <v>44.28</v>
      </c>
      <c r="J66">
        <v>1.2</v>
      </c>
      <c r="K66">
        <v>0.17</v>
      </c>
      <c r="L66">
        <v>0.13</v>
      </c>
      <c r="M66">
        <v>21.8</v>
      </c>
      <c r="N66">
        <v>192.6</v>
      </c>
    </row>
    <row r="67" spans="1:14" s="2" customFormat="1" ht="15.75" x14ac:dyDescent="0.25">
      <c r="A67" s="2" t="s">
        <v>0</v>
      </c>
      <c r="D67" s="2">
        <v>299</v>
      </c>
      <c r="E67" s="2">
        <v>200</v>
      </c>
      <c r="F67" s="13">
        <v>0.05</v>
      </c>
      <c r="G67" s="13">
        <v>0.02</v>
      </c>
      <c r="H67" s="13">
        <v>9.32</v>
      </c>
      <c r="I67" s="13">
        <v>8</v>
      </c>
      <c r="J67" s="13">
        <v>0.19</v>
      </c>
      <c r="K67" s="13">
        <v>0</v>
      </c>
      <c r="L67" s="13">
        <v>0.02</v>
      </c>
      <c r="M67" s="13">
        <v>0.02</v>
      </c>
      <c r="N67" s="13">
        <v>37.299999999999997</v>
      </c>
    </row>
    <row r="68" spans="1:14" s="2" customFormat="1" ht="15.75" x14ac:dyDescent="0.25">
      <c r="A68" s="2" t="s">
        <v>1</v>
      </c>
      <c r="E68" s="2">
        <v>2.5000000000000001E-2</v>
      </c>
      <c r="F68" s="13"/>
      <c r="G68" s="13"/>
      <c r="H68" s="13"/>
      <c r="I68" s="13"/>
      <c r="J68" s="13"/>
      <c r="K68" s="13"/>
      <c r="L68" s="13"/>
      <c r="M68" s="13">
        <v>25</v>
      </c>
      <c r="N68" s="13"/>
    </row>
    <row r="69" spans="1:14" s="2" customFormat="1" ht="15.75" x14ac:dyDescent="0.25">
      <c r="A69" t="s">
        <v>2</v>
      </c>
      <c r="B69"/>
      <c r="C69"/>
      <c r="D69"/>
      <c r="E69">
        <v>25</v>
      </c>
      <c r="F69">
        <v>1.19</v>
      </c>
      <c r="G69">
        <v>1.02</v>
      </c>
      <c r="H69">
        <v>11.88</v>
      </c>
      <c r="I69">
        <v>31.25</v>
      </c>
      <c r="J69">
        <v>0.9</v>
      </c>
      <c r="K69">
        <v>0.1</v>
      </c>
      <c r="L69">
        <v>0.06</v>
      </c>
      <c r="M69">
        <v>0.05</v>
      </c>
      <c r="N69">
        <v>64.150000000000006</v>
      </c>
    </row>
    <row r="70" spans="1:14" s="2" customFormat="1" ht="15.75" x14ac:dyDescent="0.25">
      <c r="A70" s="2" t="s">
        <v>76</v>
      </c>
      <c r="E70" s="2">
        <v>10</v>
      </c>
      <c r="F70" s="13">
        <v>0.85</v>
      </c>
      <c r="G70" s="13">
        <v>0.33</v>
      </c>
      <c r="H70" s="13">
        <v>4.25</v>
      </c>
      <c r="I70" s="13">
        <v>0.7</v>
      </c>
      <c r="J70" s="13">
        <v>0.3</v>
      </c>
      <c r="K70" s="13">
        <v>0.04</v>
      </c>
      <c r="L70" s="13">
        <v>0.03</v>
      </c>
      <c r="M70" s="13">
        <v>0.04</v>
      </c>
      <c r="N70" s="13">
        <v>25.4</v>
      </c>
    </row>
    <row r="71" spans="1:14" s="2" customFormat="1" ht="15.75" x14ac:dyDescent="0.25">
      <c r="A71" s="1" t="s">
        <v>57</v>
      </c>
      <c r="B71"/>
      <c r="C71"/>
      <c r="D71"/>
      <c r="E71" s="15">
        <f t="shared" ref="E71:M71" si="12">E65+E66+E67+E68+E69+E70</f>
        <v>515.02499999999998</v>
      </c>
      <c r="F71" s="15">
        <f t="shared" si="12"/>
        <v>15.219999999999999</v>
      </c>
      <c r="G71" s="15">
        <f t="shared" si="12"/>
        <v>11.45</v>
      </c>
      <c r="H71" s="15">
        <f t="shared" si="12"/>
        <v>58.22</v>
      </c>
      <c r="I71" s="15">
        <f t="shared" si="12"/>
        <v>123.63000000000001</v>
      </c>
      <c r="J71" s="15">
        <f t="shared" si="12"/>
        <v>3.11</v>
      </c>
      <c r="K71" s="15">
        <f t="shared" si="12"/>
        <v>0.38</v>
      </c>
      <c r="L71" s="15">
        <f t="shared" si="12"/>
        <v>0.32000000000000006</v>
      </c>
      <c r="M71" s="15">
        <f t="shared" si="12"/>
        <v>47.48</v>
      </c>
      <c r="N71" s="15">
        <f>N65+N66+N67+N68+N69+N70</f>
        <v>438.20000000000005</v>
      </c>
    </row>
    <row r="72" spans="1:14" s="2" customFormat="1" ht="15.75" x14ac:dyDescent="0.25">
      <c r="A72" s="1"/>
      <c r="B72"/>
      <c r="C72"/>
      <c r="D72"/>
      <c r="E72"/>
      <c r="F72" s="1"/>
      <c r="G72" s="1"/>
      <c r="H72" s="1"/>
      <c r="I72" s="1"/>
      <c r="J72" s="1"/>
      <c r="K72" s="1"/>
      <c r="L72" s="1"/>
      <c r="M72" s="1"/>
      <c r="N72" s="1"/>
    </row>
    <row r="73" spans="1:14" s="2" customFormat="1" ht="15.75" x14ac:dyDescent="0.25">
      <c r="A73" s="10" t="s">
        <v>53</v>
      </c>
      <c r="F73" s="11"/>
      <c r="G73" s="11"/>
      <c r="H73" s="11"/>
      <c r="I73" s="11"/>
      <c r="J73" s="11"/>
      <c r="K73" s="11"/>
      <c r="L73" s="11"/>
      <c r="M73" s="11"/>
      <c r="N73" s="11"/>
    </row>
    <row r="74" spans="1:14" s="2" customFormat="1" ht="15.75" x14ac:dyDescent="0.25">
      <c r="A74" s="2" t="s">
        <v>63</v>
      </c>
      <c r="D74" s="16" t="s">
        <v>60</v>
      </c>
      <c r="E74" s="2">
        <v>100</v>
      </c>
      <c r="F74" s="13">
        <v>5.67</v>
      </c>
      <c r="G74" s="13">
        <v>6.26</v>
      </c>
      <c r="H74" s="13">
        <v>7.85</v>
      </c>
      <c r="I74" s="13">
        <v>20.05</v>
      </c>
      <c r="J74" s="13">
        <v>0.625</v>
      </c>
      <c r="K74" s="13">
        <v>3.5000000000000003E-2</v>
      </c>
      <c r="L74" s="13">
        <v>0.05</v>
      </c>
      <c r="M74" s="13">
        <v>0.55000000000000004</v>
      </c>
      <c r="N74" s="13">
        <v>108</v>
      </c>
    </row>
    <row r="75" spans="1:14" s="2" customFormat="1" ht="15.75" x14ac:dyDescent="0.25">
      <c r="A75" s="2" t="s">
        <v>22</v>
      </c>
      <c r="F75" s="13"/>
      <c r="G75" s="13"/>
      <c r="H75" s="13"/>
      <c r="I75" s="13"/>
      <c r="J75" s="13"/>
      <c r="K75" s="13"/>
      <c r="L75" s="13"/>
      <c r="M75" s="13"/>
      <c r="N75" s="13"/>
    </row>
    <row r="76" spans="1:14" s="2" customFormat="1" ht="15.75" x14ac:dyDescent="0.25">
      <c r="A76" s="2" t="s">
        <v>24</v>
      </c>
      <c r="D76" s="2">
        <v>219</v>
      </c>
      <c r="E76" s="2">
        <v>180</v>
      </c>
      <c r="F76" s="13">
        <v>4.67</v>
      </c>
      <c r="G76" s="13">
        <v>4.8600000000000003</v>
      </c>
      <c r="H76" s="13">
        <v>20.94</v>
      </c>
      <c r="I76" s="13">
        <v>9.1999999999999993</v>
      </c>
      <c r="J76" s="13">
        <v>2.48</v>
      </c>
      <c r="K76" s="13">
        <v>0.11</v>
      </c>
      <c r="L76" s="13">
        <v>0.06</v>
      </c>
      <c r="M76" s="13">
        <v>0</v>
      </c>
      <c r="N76" s="13">
        <v>146</v>
      </c>
    </row>
    <row r="77" spans="1:14" s="2" customFormat="1" ht="15.75" x14ac:dyDescent="0.25">
      <c r="A77" s="2" t="s">
        <v>30</v>
      </c>
      <c r="D77" s="2">
        <v>265</v>
      </c>
      <c r="E77" s="2">
        <v>30</v>
      </c>
      <c r="F77" s="13">
        <v>0.35</v>
      </c>
      <c r="G77" s="13">
        <v>1.26</v>
      </c>
      <c r="H77" s="13">
        <v>2.41</v>
      </c>
      <c r="I77" s="13">
        <v>4.76</v>
      </c>
      <c r="J77" s="13">
        <v>0.14000000000000001</v>
      </c>
      <c r="K77" s="13">
        <v>0.01</v>
      </c>
      <c r="L77" s="13">
        <v>0.01</v>
      </c>
      <c r="M77" s="13">
        <v>0.71</v>
      </c>
      <c r="N77" s="13">
        <v>22.35</v>
      </c>
    </row>
    <row r="78" spans="1:14" s="2" customFormat="1" ht="15.75" x14ac:dyDescent="0.25">
      <c r="A78" s="2" t="s">
        <v>2</v>
      </c>
      <c r="E78" s="2">
        <v>25</v>
      </c>
      <c r="F78" s="13">
        <v>1.19</v>
      </c>
      <c r="G78" s="13">
        <v>1.02</v>
      </c>
      <c r="H78" s="13">
        <v>11.88</v>
      </c>
      <c r="I78" s="13">
        <v>31.25</v>
      </c>
      <c r="J78" s="13">
        <v>0.9</v>
      </c>
      <c r="K78" s="13">
        <v>0.1</v>
      </c>
      <c r="L78" s="13">
        <v>6.3E-2</v>
      </c>
      <c r="M78" s="13">
        <v>0.05</v>
      </c>
      <c r="N78" s="13">
        <v>64.150000000000006</v>
      </c>
    </row>
    <row r="79" spans="1:14" s="2" customFormat="1" ht="15.75" x14ac:dyDescent="0.25">
      <c r="A79" s="2" t="s">
        <v>0</v>
      </c>
      <c r="D79" s="2">
        <v>299</v>
      </c>
      <c r="E79" s="2">
        <v>200</v>
      </c>
      <c r="F79" s="13">
        <v>0.05</v>
      </c>
      <c r="G79" s="13">
        <v>0.02</v>
      </c>
      <c r="H79" s="13">
        <v>9.32</v>
      </c>
      <c r="I79" s="13">
        <v>10.6</v>
      </c>
      <c r="J79" s="13">
        <v>0.3</v>
      </c>
      <c r="K79" s="13"/>
      <c r="L79" s="13">
        <v>3.0000000000000001E-3</v>
      </c>
      <c r="M79" s="13">
        <v>0.03</v>
      </c>
      <c r="N79" s="13">
        <v>37.299999999999997</v>
      </c>
    </row>
    <row r="80" spans="1:14" s="2" customFormat="1" ht="15.75" x14ac:dyDescent="0.25">
      <c r="A80" s="10" t="s">
        <v>57</v>
      </c>
      <c r="E80" s="10">
        <v>565</v>
      </c>
      <c r="F80" s="11">
        <f t="shared" ref="F80:M80" si="13">SUM(F76:F79)</f>
        <v>6.2599999999999989</v>
      </c>
      <c r="G80" s="11">
        <f t="shared" si="13"/>
        <v>7.16</v>
      </c>
      <c r="H80" s="11">
        <f t="shared" si="13"/>
        <v>44.550000000000004</v>
      </c>
      <c r="I80" s="11">
        <f t="shared" si="13"/>
        <v>55.81</v>
      </c>
      <c r="J80" s="11">
        <f t="shared" si="13"/>
        <v>3.82</v>
      </c>
      <c r="K80" s="11">
        <f t="shared" si="13"/>
        <v>0.22</v>
      </c>
      <c r="L80" s="11">
        <f t="shared" si="13"/>
        <v>0.13600000000000001</v>
      </c>
      <c r="M80" s="11">
        <f t="shared" si="13"/>
        <v>0.79</v>
      </c>
      <c r="N80" s="11">
        <f>N74+N76+N77+N78+N79</f>
        <v>377.8</v>
      </c>
    </row>
    <row r="81" spans="1:14" s="2" customFormat="1" ht="15.75" x14ac:dyDescent="0.25">
      <c r="A81" s="10" t="s">
        <v>57</v>
      </c>
      <c r="E81" s="11">
        <f t="shared" ref="E81:M81" si="14">E71+E80</f>
        <v>1080.0250000000001</v>
      </c>
      <c r="F81" s="11">
        <f t="shared" si="14"/>
        <v>21.479999999999997</v>
      </c>
      <c r="G81" s="11">
        <f t="shared" si="14"/>
        <v>18.61</v>
      </c>
      <c r="H81" s="11">
        <f t="shared" si="14"/>
        <v>102.77000000000001</v>
      </c>
      <c r="I81" s="11">
        <f t="shared" si="14"/>
        <v>179.44</v>
      </c>
      <c r="J81" s="11">
        <f t="shared" si="14"/>
        <v>6.93</v>
      </c>
      <c r="K81" s="11">
        <f t="shared" si="14"/>
        <v>0.6</v>
      </c>
      <c r="L81" s="11">
        <f t="shared" si="14"/>
        <v>0.45600000000000007</v>
      </c>
      <c r="M81" s="11">
        <f t="shared" si="14"/>
        <v>48.269999999999996</v>
      </c>
      <c r="N81" s="11">
        <f>N71+N80</f>
        <v>816</v>
      </c>
    </row>
    <row r="82" spans="1:14" s="2" customFormat="1" ht="15.75" x14ac:dyDescent="0.25">
      <c r="A82" s="10"/>
      <c r="E82" s="10" t="s">
        <v>68</v>
      </c>
      <c r="F82" s="11"/>
      <c r="G82" s="11"/>
      <c r="H82" s="11"/>
      <c r="I82" s="11"/>
      <c r="J82" s="11"/>
      <c r="K82" s="11"/>
      <c r="L82" s="11"/>
      <c r="M82" s="11"/>
      <c r="N82" s="11"/>
    </row>
    <row r="83" spans="1:14" s="2" customFormat="1" ht="15.75" x14ac:dyDescent="0.25">
      <c r="A83" s="1" t="s">
        <v>52</v>
      </c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2" customFormat="1" ht="15.75" x14ac:dyDescent="0.25">
      <c r="A84" t="s">
        <v>69</v>
      </c>
      <c r="B84"/>
      <c r="C84"/>
      <c r="D84">
        <v>124</v>
      </c>
      <c r="E84" t="s">
        <v>70</v>
      </c>
      <c r="F84">
        <v>6.12</v>
      </c>
      <c r="G84">
        <v>9.5399999999999991</v>
      </c>
      <c r="H84">
        <v>33.659999999999997</v>
      </c>
      <c r="I84">
        <v>20.05</v>
      </c>
      <c r="J84">
        <v>0.63</v>
      </c>
      <c r="K84">
        <v>0.04</v>
      </c>
      <c r="L84">
        <v>0.05</v>
      </c>
      <c r="M84">
        <v>0.55000000000000004</v>
      </c>
      <c r="N84">
        <v>262.8</v>
      </c>
    </row>
    <row r="85" spans="1:14" s="2" customFormat="1" ht="15.75" x14ac:dyDescent="0.25">
      <c r="A85" t="s">
        <v>71</v>
      </c>
      <c r="B85"/>
      <c r="C85"/>
      <c r="D85">
        <v>265</v>
      </c>
      <c r="E85" t="s">
        <v>80</v>
      </c>
      <c r="F85">
        <v>0.7</v>
      </c>
      <c r="G85">
        <v>2.52</v>
      </c>
      <c r="H85">
        <v>4.82</v>
      </c>
      <c r="I85">
        <v>9.52</v>
      </c>
      <c r="J85">
        <v>0.28000000000000003</v>
      </c>
      <c r="K85">
        <v>0.02</v>
      </c>
      <c r="L85">
        <v>0.02</v>
      </c>
      <c r="M85">
        <v>1.42</v>
      </c>
      <c r="N85">
        <v>44.7</v>
      </c>
    </row>
    <row r="86" spans="1:14" s="2" customFormat="1" ht="15.75" x14ac:dyDescent="0.25">
      <c r="A86" t="s">
        <v>0</v>
      </c>
      <c r="B86"/>
      <c r="C86"/>
      <c r="D86">
        <v>299</v>
      </c>
      <c r="E86">
        <v>200</v>
      </c>
      <c r="F86">
        <v>0.05</v>
      </c>
      <c r="G86">
        <v>0.02</v>
      </c>
      <c r="H86">
        <v>9.32</v>
      </c>
      <c r="I86">
        <v>8</v>
      </c>
      <c r="J86">
        <v>0.19</v>
      </c>
      <c r="K86">
        <v>0</v>
      </c>
      <c r="L86">
        <v>0.02</v>
      </c>
      <c r="M86">
        <v>0.02</v>
      </c>
      <c r="N86">
        <v>37.299999999999997</v>
      </c>
    </row>
    <row r="87" spans="1:14" s="2" customFormat="1" ht="15.75" x14ac:dyDescent="0.25">
      <c r="A87" t="s">
        <v>1</v>
      </c>
      <c r="B87"/>
      <c r="C87"/>
      <c r="D87"/>
      <c r="E87">
        <v>2.5000000000000001E-2</v>
      </c>
      <c r="F87"/>
      <c r="G87"/>
      <c r="H87"/>
      <c r="I87"/>
      <c r="J87"/>
      <c r="K87"/>
      <c r="L87"/>
      <c r="M87">
        <v>25</v>
      </c>
      <c r="N87"/>
    </row>
    <row r="88" spans="1:14" s="2" customFormat="1" ht="15.75" x14ac:dyDescent="0.25">
      <c r="A88" s="1" t="s">
        <v>57</v>
      </c>
      <c r="B88"/>
      <c r="C88"/>
      <c r="D88"/>
      <c r="E88" s="1">
        <v>420.03</v>
      </c>
      <c r="F88" s="1">
        <f t="shared" ref="F88:M88" si="15">F84+F85+F86+F87</f>
        <v>6.87</v>
      </c>
      <c r="G88" s="1">
        <f t="shared" si="15"/>
        <v>12.079999999999998</v>
      </c>
      <c r="H88" s="1">
        <f t="shared" si="15"/>
        <v>47.8</v>
      </c>
      <c r="I88" s="1">
        <f t="shared" si="15"/>
        <v>37.57</v>
      </c>
      <c r="J88" s="1">
        <f t="shared" si="15"/>
        <v>1.1000000000000001</v>
      </c>
      <c r="K88" s="1">
        <f t="shared" si="15"/>
        <v>0.06</v>
      </c>
      <c r="L88" s="1">
        <f t="shared" si="15"/>
        <v>9.0000000000000011E-2</v>
      </c>
      <c r="M88" s="1">
        <f t="shared" si="15"/>
        <v>26.99</v>
      </c>
      <c r="N88" s="1">
        <f>N84+N85+N86+N87</f>
        <v>344.8</v>
      </c>
    </row>
    <row r="89" spans="1:14" s="2" customFormat="1" ht="15.75" x14ac:dyDescent="0.25">
      <c r="A89" s="1"/>
      <c r="B89"/>
      <c r="C89"/>
      <c r="D89"/>
      <c r="E89"/>
      <c r="F89" s="1"/>
      <c r="G89" s="1"/>
      <c r="H89" s="1"/>
      <c r="I89" s="1"/>
      <c r="J89" s="1"/>
      <c r="K89" s="1"/>
      <c r="L89" s="1"/>
      <c r="M89" s="1"/>
      <c r="N89" s="1"/>
    </row>
    <row r="90" spans="1:14" s="2" customFormat="1" ht="15.75" x14ac:dyDescent="0.25">
      <c r="A90" s="10" t="s">
        <v>53</v>
      </c>
      <c r="F90" s="11"/>
      <c r="G90" s="11"/>
      <c r="H90" s="11"/>
      <c r="I90" s="11"/>
      <c r="J90" s="11"/>
      <c r="K90" s="11"/>
      <c r="L90" s="11"/>
      <c r="M90" s="11"/>
      <c r="N90" s="11"/>
    </row>
    <row r="91" spans="1:14" s="2" customFormat="1" ht="15.75" x14ac:dyDescent="0.25">
      <c r="A91" s="2" t="s">
        <v>50</v>
      </c>
      <c r="D91" s="2">
        <v>72</v>
      </c>
      <c r="E91" s="2">
        <v>250</v>
      </c>
      <c r="F91" s="13">
        <v>8.6</v>
      </c>
      <c r="G91" s="13">
        <v>8.4</v>
      </c>
      <c r="H91" s="13">
        <v>14.4</v>
      </c>
      <c r="I91" s="13">
        <v>45.3</v>
      </c>
      <c r="J91" s="13">
        <v>1.26</v>
      </c>
      <c r="K91" s="13">
        <v>0.1</v>
      </c>
      <c r="L91" s="13">
        <v>1.4</v>
      </c>
      <c r="M91" s="13">
        <v>9.11</v>
      </c>
      <c r="N91" s="13">
        <v>166.9</v>
      </c>
    </row>
    <row r="92" spans="1:14" s="2" customFormat="1" ht="15.75" x14ac:dyDescent="0.25">
      <c r="A92" s="2" t="s">
        <v>2</v>
      </c>
      <c r="E92" s="2">
        <v>25</v>
      </c>
      <c r="F92" s="13">
        <v>1.19</v>
      </c>
      <c r="G92" s="13">
        <v>1.02</v>
      </c>
      <c r="H92" s="13">
        <v>11.88</v>
      </c>
      <c r="I92" s="13">
        <v>31.25</v>
      </c>
      <c r="J92" s="13">
        <v>0.9</v>
      </c>
      <c r="K92" s="13">
        <v>0.1</v>
      </c>
      <c r="L92" s="13">
        <v>6.3E-2</v>
      </c>
      <c r="M92" s="13">
        <v>0.05</v>
      </c>
      <c r="N92" s="13">
        <v>64.150000000000006</v>
      </c>
    </row>
    <row r="93" spans="1:14" s="2" customFormat="1" ht="15.75" x14ac:dyDescent="0.25">
      <c r="A93" s="2" t="s">
        <v>0</v>
      </c>
      <c r="D93" s="2">
        <v>299</v>
      </c>
      <c r="E93" s="2">
        <v>200</v>
      </c>
      <c r="F93" s="13">
        <v>0.05</v>
      </c>
      <c r="G93" s="13">
        <v>0.02</v>
      </c>
      <c r="H93" s="13">
        <v>9.32</v>
      </c>
      <c r="I93" s="13">
        <v>10.6</v>
      </c>
      <c r="J93" s="13">
        <v>0.3</v>
      </c>
      <c r="K93" s="13"/>
      <c r="L93" s="13">
        <v>3.0000000000000001E-3</v>
      </c>
      <c r="M93" s="13">
        <v>0.03</v>
      </c>
      <c r="N93" s="13">
        <v>37.299999999999997</v>
      </c>
    </row>
    <row r="94" spans="1:14" s="2" customFormat="1" ht="15.75" x14ac:dyDescent="0.25">
      <c r="A94" s="10" t="s">
        <v>57</v>
      </c>
      <c r="E94" s="11">
        <f t="shared" ref="E94:N94" si="16">SUM(E91:E93)</f>
        <v>475</v>
      </c>
      <c r="F94" s="11">
        <f t="shared" si="16"/>
        <v>9.84</v>
      </c>
      <c r="G94" s="11">
        <f t="shared" si="16"/>
        <v>9.44</v>
      </c>
      <c r="H94" s="11">
        <f t="shared" si="16"/>
        <v>35.6</v>
      </c>
      <c r="I94" s="11">
        <f t="shared" si="16"/>
        <v>87.149999999999991</v>
      </c>
      <c r="J94" s="11">
        <f t="shared" si="16"/>
        <v>2.46</v>
      </c>
      <c r="K94" s="11">
        <f t="shared" si="16"/>
        <v>0.2</v>
      </c>
      <c r="L94" s="11">
        <f t="shared" si="16"/>
        <v>1.4659999999999997</v>
      </c>
      <c r="M94" s="11">
        <f t="shared" si="16"/>
        <v>9.19</v>
      </c>
      <c r="N94" s="11">
        <f t="shared" si="16"/>
        <v>268.35000000000002</v>
      </c>
    </row>
    <row r="95" spans="1:14" s="2" customFormat="1" ht="15.75" x14ac:dyDescent="0.25">
      <c r="A95" s="10" t="s">
        <v>57</v>
      </c>
      <c r="E95" s="11">
        <f t="shared" ref="E95:M95" si="17">E88+E94</f>
        <v>895.03</v>
      </c>
      <c r="F95" s="11">
        <f t="shared" si="17"/>
        <v>16.71</v>
      </c>
      <c r="G95" s="11">
        <f t="shared" si="17"/>
        <v>21.519999999999996</v>
      </c>
      <c r="H95" s="11">
        <f t="shared" si="17"/>
        <v>83.4</v>
      </c>
      <c r="I95" s="11">
        <f t="shared" si="17"/>
        <v>124.72</v>
      </c>
      <c r="J95" s="11">
        <f t="shared" si="17"/>
        <v>3.56</v>
      </c>
      <c r="K95" s="11">
        <f t="shared" si="17"/>
        <v>0.26</v>
      </c>
      <c r="L95" s="11">
        <f t="shared" si="17"/>
        <v>1.5559999999999998</v>
      </c>
      <c r="M95" s="11">
        <f t="shared" si="17"/>
        <v>36.18</v>
      </c>
      <c r="N95" s="11">
        <f>N88+N94</f>
        <v>613.15000000000009</v>
      </c>
    </row>
    <row r="96" spans="1:14" s="2" customFormat="1" ht="15.75" x14ac:dyDescent="0.25">
      <c r="F96" s="13"/>
      <c r="G96" s="13"/>
      <c r="H96" s="13"/>
      <c r="I96" s="13"/>
      <c r="J96" s="13"/>
      <c r="K96" s="13"/>
      <c r="L96" s="13"/>
      <c r="M96" s="13"/>
      <c r="N96" s="13"/>
    </row>
    <row r="97" spans="1:14" s="2" customFormat="1" ht="15.75" x14ac:dyDescent="0.25">
      <c r="E97" s="10" t="s">
        <v>23</v>
      </c>
      <c r="F97" s="13"/>
      <c r="G97" s="13"/>
      <c r="H97" s="13"/>
      <c r="I97" s="13"/>
      <c r="J97" s="13"/>
      <c r="K97" s="13"/>
      <c r="L97" s="13"/>
      <c r="M97" s="13"/>
      <c r="N97" s="13"/>
    </row>
    <row r="98" spans="1:14" s="2" customFormat="1" ht="15.75" x14ac:dyDescent="0.25">
      <c r="F98" s="13"/>
      <c r="G98" s="13"/>
      <c r="H98" s="13"/>
      <c r="I98" s="13"/>
      <c r="J98" s="13"/>
      <c r="K98" s="13"/>
      <c r="L98" s="13"/>
      <c r="M98" s="13"/>
      <c r="N98" s="13"/>
    </row>
    <row r="99" spans="1:14" s="2" customFormat="1" ht="15.75" x14ac:dyDescent="0.25">
      <c r="A99" s="1" t="s">
        <v>52</v>
      </c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2" customFormat="1" ht="15.75" x14ac:dyDescent="0.25">
      <c r="A100" s="2" t="s">
        <v>85</v>
      </c>
      <c r="E100" s="2">
        <v>10</v>
      </c>
      <c r="F100" s="13">
        <v>0.16500000000000001</v>
      </c>
      <c r="G100" s="13">
        <v>0.03</v>
      </c>
      <c r="H100" s="13">
        <v>0.69</v>
      </c>
      <c r="I100" s="13">
        <v>72.900000000000006</v>
      </c>
      <c r="J100" s="13">
        <v>0.18</v>
      </c>
      <c r="K100" s="13">
        <v>1.2E-2</v>
      </c>
      <c r="L100" s="13">
        <v>8.9999999999999993E-3</v>
      </c>
      <c r="M100" s="13">
        <v>1</v>
      </c>
      <c r="N100" s="13">
        <v>4.0999999999999996</v>
      </c>
    </row>
    <row r="101" spans="1:14" s="2" customFormat="1" ht="15.75" x14ac:dyDescent="0.25">
      <c r="A101" t="s">
        <v>29</v>
      </c>
      <c r="B101"/>
      <c r="C101"/>
      <c r="D101">
        <v>181</v>
      </c>
      <c r="E101">
        <v>200</v>
      </c>
      <c r="F101">
        <v>28.8</v>
      </c>
      <c r="G101">
        <v>7.4</v>
      </c>
      <c r="H101">
        <v>25.6</v>
      </c>
      <c r="I101">
        <v>33.18</v>
      </c>
      <c r="J101">
        <v>4.2</v>
      </c>
      <c r="K101">
        <v>0.3</v>
      </c>
      <c r="L101">
        <v>0.4</v>
      </c>
      <c r="M101">
        <v>10</v>
      </c>
      <c r="N101">
        <v>283.7</v>
      </c>
    </row>
    <row r="102" spans="1:14" s="2" customFormat="1" ht="15.75" x14ac:dyDescent="0.25">
      <c r="A102" t="s">
        <v>2</v>
      </c>
      <c r="B102"/>
      <c r="C102"/>
      <c r="D102"/>
      <c r="E102">
        <v>25</v>
      </c>
      <c r="F102">
        <v>1.19</v>
      </c>
      <c r="G102">
        <v>1.02</v>
      </c>
      <c r="H102">
        <v>11.88</v>
      </c>
      <c r="I102">
        <v>31.25</v>
      </c>
      <c r="J102">
        <v>0.9</v>
      </c>
      <c r="K102">
        <v>0.1</v>
      </c>
      <c r="L102">
        <v>0.06</v>
      </c>
      <c r="M102">
        <v>0.05</v>
      </c>
      <c r="N102">
        <v>64.150000000000006</v>
      </c>
    </row>
    <row r="103" spans="1:14" s="2" customFormat="1" ht="15.75" x14ac:dyDescent="0.25">
      <c r="A103" s="2" t="s">
        <v>76</v>
      </c>
      <c r="E103" s="2">
        <v>10</v>
      </c>
      <c r="F103" s="13">
        <v>0.85</v>
      </c>
      <c r="G103" s="13">
        <v>0.33</v>
      </c>
      <c r="H103" s="13">
        <v>4.25</v>
      </c>
      <c r="I103" s="13">
        <v>0.7</v>
      </c>
      <c r="J103" s="13">
        <v>0.3</v>
      </c>
      <c r="K103" s="13">
        <v>0.04</v>
      </c>
      <c r="L103" s="13">
        <v>0.03</v>
      </c>
      <c r="M103" s="13">
        <v>0.04</v>
      </c>
      <c r="N103" s="13">
        <v>25.4</v>
      </c>
    </row>
    <row r="104" spans="1:14" s="2" customFormat="1" ht="15.75" x14ac:dyDescent="0.25">
      <c r="A104" t="s">
        <v>3</v>
      </c>
      <c r="B104"/>
      <c r="C104"/>
      <c r="D104">
        <v>283</v>
      </c>
      <c r="E104">
        <v>200</v>
      </c>
      <c r="F104">
        <v>0.44</v>
      </c>
      <c r="G104">
        <v>0.02</v>
      </c>
      <c r="H104">
        <v>27.8</v>
      </c>
      <c r="I104">
        <v>31.8</v>
      </c>
      <c r="J104">
        <v>1.25</v>
      </c>
      <c r="K104">
        <v>0</v>
      </c>
      <c r="L104">
        <v>0.01</v>
      </c>
      <c r="M104">
        <v>0.4</v>
      </c>
      <c r="N104">
        <v>113</v>
      </c>
    </row>
    <row r="105" spans="1:14" s="2" customFormat="1" ht="15.75" x14ac:dyDescent="0.25">
      <c r="A105" t="s">
        <v>1</v>
      </c>
      <c r="B105"/>
      <c r="C105"/>
      <c r="D105"/>
      <c r="E105">
        <v>2.5000000000000001E-2</v>
      </c>
      <c r="F105"/>
      <c r="G105"/>
      <c r="H105"/>
      <c r="I105"/>
      <c r="J105"/>
      <c r="K105"/>
      <c r="L105"/>
      <c r="M105">
        <v>25</v>
      </c>
      <c r="N105"/>
    </row>
    <row r="106" spans="1:14" s="2" customFormat="1" ht="15.75" x14ac:dyDescent="0.25">
      <c r="A106" s="1" t="s">
        <v>57</v>
      </c>
      <c r="B106"/>
      <c r="C106"/>
      <c r="D106"/>
      <c r="E106" s="15">
        <f t="shared" ref="E106:M106" si="18">E100+E101+E102+E103+E104</f>
        <v>445</v>
      </c>
      <c r="F106" s="15">
        <f t="shared" si="18"/>
        <v>31.445000000000004</v>
      </c>
      <c r="G106" s="15">
        <f t="shared" si="18"/>
        <v>8.8000000000000007</v>
      </c>
      <c r="H106" s="15">
        <f t="shared" si="18"/>
        <v>70.22</v>
      </c>
      <c r="I106" s="15">
        <f t="shared" si="18"/>
        <v>169.83</v>
      </c>
      <c r="J106" s="15">
        <f t="shared" si="18"/>
        <v>6.83</v>
      </c>
      <c r="K106" s="15">
        <f t="shared" si="18"/>
        <v>0.45200000000000001</v>
      </c>
      <c r="L106" s="15">
        <f t="shared" si="18"/>
        <v>0.50900000000000001</v>
      </c>
      <c r="M106" s="15">
        <f t="shared" si="18"/>
        <v>11.49</v>
      </c>
      <c r="N106" s="15">
        <f>N100+N101+N102+N103+N104</f>
        <v>490.35</v>
      </c>
    </row>
    <row r="107" spans="1:14" s="2" customFormat="1" ht="15.75" x14ac:dyDescent="0.25">
      <c r="A107" s="10" t="s">
        <v>53</v>
      </c>
      <c r="F107" s="11"/>
      <c r="G107" s="11"/>
      <c r="H107" s="11"/>
      <c r="I107" s="11"/>
      <c r="J107" s="11"/>
      <c r="K107" s="11"/>
      <c r="L107" s="11"/>
      <c r="M107" s="11"/>
      <c r="N107" s="11"/>
    </row>
    <row r="108" spans="1:14" s="2" customFormat="1" ht="15.75" x14ac:dyDescent="0.25">
      <c r="A108" s="2" t="s">
        <v>61</v>
      </c>
      <c r="D108" s="2">
        <v>37</v>
      </c>
      <c r="E108" s="2">
        <v>250</v>
      </c>
      <c r="F108" s="13">
        <v>1.8</v>
      </c>
      <c r="G108" s="13">
        <v>4.9000000000000004</v>
      </c>
      <c r="H108" s="13">
        <v>12.75</v>
      </c>
      <c r="I108" s="13">
        <v>44.375</v>
      </c>
      <c r="J108" s="13">
        <v>1.19</v>
      </c>
      <c r="K108" s="13">
        <v>0.05</v>
      </c>
      <c r="L108" s="13">
        <v>0.04</v>
      </c>
      <c r="M108" s="13">
        <v>10.29</v>
      </c>
      <c r="N108" s="13">
        <v>102.5</v>
      </c>
    </row>
    <row r="109" spans="1:14" s="2" customFormat="1" ht="15.75" x14ac:dyDescent="0.25">
      <c r="A109" s="2" t="s">
        <v>2</v>
      </c>
      <c r="B109" s="10"/>
      <c r="C109" s="10"/>
      <c r="D109" s="10"/>
      <c r="E109" s="2">
        <v>25</v>
      </c>
      <c r="F109" s="13">
        <v>1.19</v>
      </c>
      <c r="G109" s="13">
        <v>1.02</v>
      </c>
      <c r="H109" s="13">
        <v>11.88</v>
      </c>
      <c r="I109" s="13">
        <v>31.25</v>
      </c>
      <c r="J109" s="13">
        <v>0.9</v>
      </c>
      <c r="K109" s="13">
        <v>0.1</v>
      </c>
      <c r="L109" s="13">
        <v>0.06</v>
      </c>
      <c r="M109" s="13">
        <v>0.05</v>
      </c>
      <c r="N109" s="13">
        <v>64.150000000000006</v>
      </c>
    </row>
    <row r="110" spans="1:14" s="2" customFormat="1" ht="15.75" x14ac:dyDescent="0.25">
      <c r="A110" s="2" t="s">
        <v>0</v>
      </c>
      <c r="D110" s="2">
        <v>299</v>
      </c>
      <c r="E110" s="2">
        <v>200</v>
      </c>
      <c r="F110" s="13">
        <v>0.05</v>
      </c>
      <c r="G110" s="13">
        <v>0.02</v>
      </c>
      <c r="H110" s="13">
        <v>9.32</v>
      </c>
      <c r="I110" s="13">
        <v>10.6</v>
      </c>
      <c r="J110" s="13">
        <v>0.3</v>
      </c>
      <c r="K110" s="13"/>
      <c r="L110" s="13">
        <v>3.0000000000000001E-3</v>
      </c>
      <c r="M110" s="13">
        <v>0.03</v>
      </c>
      <c r="N110" s="13">
        <v>37.299999999999997</v>
      </c>
    </row>
    <row r="111" spans="1:14" s="2" customFormat="1" ht="15.75" x14ac:dyDescent="0.25">
      <c r="A111" s="11" t="s">
        <v>57</v>
      </c>
      <c r="E111" s="10">
        <f>E108+E109+E110</f>
        <v>475</v>
      </c>
      <c r="F111" s="11">
        <f t="shared" ref="F111:N111" si="19">SUM(F108:F110)</f>
        <v>3.04</v>
      </c>
      <c r="G111" s="11">
        <f t="shared" si="19"/>
        <v>5.9399999999999995</v>
      </c>
      <c r="H111" s="11">
        <f t="shared" si="19"/>
        <v>33.950000000000003</v>
      </c>
      <c r="I111" s="11">
        <f t="shared" si="19"/>
        <v>86.224999999999994</v>
      </c>
      <c r="J111" s="11">
        <f t="shared" si="19"/>
        <v>2.3899999999999997</v>
      </c>
      <c r="K111" s="11">
        <f t="shared" si="19"/>
        <v>0.15000000000000002</v>
      </c>
      <c r="L111" s="11">
        <f t="shared" si="19"/>
        <v>0.10300000000000001</v>
      </c>
      <c r="M111" s="11">
        <f t="shared" si="19"/>
        <v>10.37</v>
      </c>
      <c r="N111" s="11">
        <f t="shared" si="19"/>
        <v>203.95</v>
      </c>
    </row>
    <row r="112" spans="1:14" s="2" customFormat="1" ht="15.75" x14ac:dyDescent="0.25">
      <c r="A112" s="11" t="s">
        <v>57</v>
      </c>
      <c r="E112" s="11">
        <f t="shared" ref="E112:M112" si="20">E106+E111</f>
        <v>920</v>
      </c>
      <c r="F112" s="11">
        <f t="shared" si="20"/>
        <v>34.485000000000007</v>
      </c>
      <c r="G112" s="11">
        <f t="shared" si="20"/>
        <v>14.74</v>
      </c>
      <c r="H112" s="11">
        <f t="shared" si="20"/>
        <v>104.17</v>
      </c>
      <c r="I112" s="11">
        <f t="shared" si="20"/>
        <v>256.05500000000001</v>
      </c>
      <c r="J112" s="11">
        <f t="shared" si="20"/>
        <v>9.2199999999999989</v>
      </c>
      <c r="K112" s="11">
        <f t="shared" si="20"/>
        <v>0.60200000000000009</v>
      </c>
      <c r="L112" s="11">
        <f t="shared" si="20"/>
        <v>0.61199999999999999</v>
      </c>
      <c r="M112" s="11">
        <f t="shared" si="20"/>
        <v>21.86</v>
      </c>
      <c r="N112" s="11">
        <f>N106+N111</f>
        <v>694.3</v>
      </c>
    </row>
    <row r="113" spans="1:14" s="2" customFormat="1" ht="15.75" x14ac:dyDescent="0.25">
      <c r="A113" s="11"/>
      <c r="E113" s="10" t="s">
        <v>25</v>
      </c>
      <c r="F113" s="13"/>
      <c r="G113" s="13"/>
      <c r="H113" s="13"/>
      <c r="I113" s="13"/>
      <c r="J113" s="13"/>
      <c r="K113" s="13"/>
      <c r="L113" s="13"/>
      <c r="M113" s="11"/>
      <c r="N113" s="11"/>
    </row>
    <row r="114" spans="1:14" s="2" customFormat="1" ht="15.75" x14ac:dyDescent="0.25">
      <c r="A114" s="1" t="s">
        <v>52</v>
      </c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2" customFormat="1" ht="15.75" x14ac:dyDescent="0.25">
      <c r="A115" s="2" t="s">
        <v>84</v>
      </c>
      <c r="D115" s="2">
        <v>233</v>
      </c>
      <c r="E115" s="2">
        <v>30</v>
      </c>
      <c r="F115" s="13">
        <v>0.7</v>
      </c>
      <c r="G115" s="13">
        <v>1.37</v>
      </c>
      <c r="H115" s="13">
        <v>3.7</v>
      </c>
      <c r="I115" s="13">
        <v>11.47</v>
      </c>
      <c r="J115" s="13">
        <v>0.53</v>
      </c>
      <c r="K115" s="13">
        <v>0.01</v>
      </c>
      <c r="L115" s="13">
        <v>0.01</v>
      </c>
      <c r="M115" s="13">
        <v>2.02</v>
      </c>
      <c r="N115" s="13">
        <v>35.85</v>
      </c>
    </row>
    <row r="116" spans="1:14" s="2" customFormat="1" ht="15.75" x14ac:dyDescent="0.25">
      <c r="A116" t="s">
        <v>72</v>
      </c>
      <c r="B116"/>
      <c r="C116"/>
      <c r="D116">
        <v>193</v>
      </c>
      <c r="E116">
        <v>200</v>
      </c>
      <c r="F116">
        <v>24.33</v>
      </c>
      <c r="G116">
        <v>20.69</v>
      </c>
      <c r="H116">
        <v>33.71</v>
      </c>
      <c r="I116">
        <v>20.7</v>
      </c>
      <c r="J116">
        <v>1.87</v>
      </c>
      <c r="K116">
        <v>0.08</v>
      </c>
      <c r="L116">
        <v>0.08</v>
      </c>
      <c r="M116">
        <v>1.01</v>
      </c>
      <c r="N116">
        <v>418.37</v>
      </c>
    </row>
    <row r="117" spans="1:14" s="12" customFormat="1" ht="15.75" x14ac:dyDescent="0.25">
      <c r="A117" t="s">
        <v>2</v>
      </c>
      <c r="B117"/>
      <c r="C117"/>
      <c r="D117"/>
      <c r="E117">
        <v>25</v>
      </c>
      <c r="F117">
        <v>1.19</v>
      </c>
      <c r="G117">
        <v>1.02</v>
      </c>
      <c r="H117">
        <v>11.88</v>
      </c>
      <c r="I117">
        <v>31.25</v>
      </c>
      <c r="J117">
        <v>0.9</v>
      </c>
      <c r="K117">
        <v>0.1</v>
      </c>
      <c r="L117">
        <v>0.06</v>
      </c>
      <c r="M117">
        <v>0.05</v>
      </c>
      <c r="N117">
        <v>64.150000000000006</v>
      </c>
    </row>
    <row r="118" spans="1:14" s="12" customFormat="1" ht="15.75" x14ac:dyDescent="0.25">
      <c r="A118" s="2" t="s">
        <v>76</v>
      </c>
      <c r="B118" s="2"/>
      <c r="C118" s="2"/>
      <c r="D118" s="2"/>
      <c r="E118" s="2">
        <v>10</v>
      </c>
      <c r="F118" s="13">
        <v>0.85</v>
      </c>
      <c r="G118" s="13">
        <v>0.33</v>
      </c>
      <c r="H118" s="13">
        <v>4.25</v>
      </c>
      <c r="I118" s="13">
        <v>0.7</v>
      </c>
      <c r="J118" s="13">
        <v>0.3</v>
      </c>
      <c r="K118" s="13">
        <v>0.04</v>
      </c>
      <c r="L118" s="13">
        <v>0.03</v>
      </c>
      <c r="M118" s="13">
        <v>0.04</v>
      </c>
      <c r="N118" s="13">
        <v>25.4</v>
      </c>
    </row>
    <row r="119" spans="1:14" s="2" customFormat="1" ht="16.5" customHeight="1" x14ac:dyDescent="0.25">
      <c r="A119" s="2" t="s">
        <v>4</v>
      </c>
      <c r="B119" s="10"/>
      <c r="C119" s="10"/>
      <c r="D119" s="2">
        <v>294</v>
      </c>
      <c r="E119" s="2" t="s">
        <v>34</v>
      </c>
      <c r="F119" s="13">
        <v>0.13</v>
      </c>
      <c r="G119" s="13">
        <v>0.02</v>
      </c>
      <c r="H119" s="13">
        <v>10.7</v>
      </c>
      <c r="I119" s="13">
        <v>13.4</v>
      </c>
      <c r="J119" s="13">
        <v>0.34</v>
      </c>
      <c r="K119" s="13"/>
      <c r="L119" s="13"/>
      <c r="M119" s="13">
        <v>3</v>
      </c>
      <c r="N119" s="13">
        <v>43.1</v>
      </c>
    </row>
    <row r="120" spans="1:14" s="2" customFormat="1" ht="16.5" customHeight="1" x14ac:dyDescent="0.25">
      <c r="A120" s="1" t="s">
        <v>57</v>
      </c>
      <c r="B120"/>
      <c r="C120"/>
      <c r="D120"/>
      <c r="E120" s="10">
        <v>482</v>
      </c>
      <c r="F120" s="15">
        <f t="shared" ref="F120:M120" si="21">F115+F116+F117+F118+F119</f>
        <v>27.2</v>
      </c>
      <c r="G120" s="15">
        <f t="shared" si="21"/>
        <v>23.43</v>
      </c>
      <c r="H120" s="15">
        <f t="shared" si="21"/>
        <v>64.240000000000009</v>
      </c>
      <c r="I120" s="15">
        <f t="shared" si="21"/>
        <v>77.52000000000001</v>
      </c>
      <c r="J120" s="15">
        <f t="shared" si="21"/>
        <v>3.94</v>
      </c>
      <c r="K120" s="15">
        <f t="shared" si="21"/>
        <v>0.23</v>
      </c>
      <c r="L120" s="15">
        <f t="shared" si="21"/>
        <v>0.18</v>
      </c>
      <c r="M120" s="15">
        <f t="shared" si="21"/>
        <v>6.12</v>
      </c>
      <c r="N120" s="15">
        <f>N115+N116+N117+N118+N119</f>
        <v>586.87</v>
      </c>
    </row>
    <row r="121" spans="1:14" s="2" customFormat="1" ht="16.5" customHeight="1" x14ac:dyDescent="0.25">
      <c r="A121" s="10" t="s">
        <v>53</v>
      </c>
      <c r="B121" s="10"/>
      <c r="C121" s="10"/>
      <c r="D121" s="10"/>
      <c r="E121" s="10"/>
      <c r="F121" s="11"/>
      <c r="G121" s="11"/>
      <c r="H121" s="11"/>
      <c r="I121" s="11"/>
      <c r="J121" s="11"/>
      <c r="K121" s="11"/>
      <c r="L121" s="11"/>
      <c r="M121" s="11"/>
      <c r="N121" s="11"/>
    </row>
    <row r="122" spans="1:14" s="2" customFormat="1" ht="16.5" customHeight="1" x14ac:dyDescent="0.25">
      <c r="A122" s="2" t="s">
        <v>74</v>
      </c>
      <c r="E122" s="2" t="s">
        <v>62</v>
      </c>
      <c r="F122" s="13">
        <v>19.82</v>
      </c>
      <c r="G122" s="13">
        <v>5.08</v>
      </c>
      <c r="H122" s="13">
        <v>36.450000000000003</v>
      </c>
      <c r="I122" s="13">
        <v>73</v>
      </c>
      <c r="J122" s="13">
        <v>31.9</v>
      </c>
      <c r="K122" s="13">
        <v>1.21</v>
      </c>
      <c r="L122" s="13">
        <v>0.01</v>
      </c>
      <c r="M122" s="13">
        <v>0</v>
      </c>
      <c r="N122" s="13">
        <v>271</v>
      </c>
    </row>
    <row r="123" spans="1:14" s="2" customFormat="1" ht="16.5" customHeight="1" x14ac:dyDescent="0.25">
      <c r="A123" s="2" t="s">
        <v>0</v>
      </c>
      <c r="D123" s="2">
        <v>299</v>
      </c>
      <c r="E123" s="2">
        <v>200</v>
      </c>
      <c r="F123" s="13">
        <v>0.05</v>
      </c>
      <c r="G123" s="13">
        <v>0.02</v>
      </c>
      <c r="H123" s="13">
        <v>9.32</v>
      </c>
      <c r="I123" s="13">
        <v>10.6</v>
      </c>
      <c r="J123" s="13">
        <v>0.3</v>
      </c>
      <c r="K123" s="13"/>
      <c r="L123" s="13">
        <v>3.0000000000000001E-3</v>
      </c>
      <c r="M123" s="13">
        <v>0.03</v>
      </c>
      <c r="N123" s="13">
        <v>37.299999999999997</v>
      </c>
    </row>
    <row r="124" spans="1:14" s="2" customFormat="1" ht="16.5" customHeight="1" x14ac:dyDescent="0.25">
      <c r="A124" s="10" t="s">
        <v>57</v>
      </c>
      <c r="E124" s="10">
        <v>400</v>
      </c>
      <c r="F124" s="11">
        <f t="shared" ref="F124:N124" si="22">SUM(F122:F123)</f>
        <v>19.87</v>
      </c>
      <c r="G124" s="11">
        <f t="shared" si="22"/>
        <v>5.0999999999999996</v>
      </c>
      <c r="H124" s="11">
        <f t="shared" si="22"/>
        <v>45.77</v>
      </c>
      <c r="I124" s="11">
        <f t="shared" si="22"/>
        <v>83.6</v>
      </c>
      <c r="J124" s="11">
        <f t="shared" si="22"/>
        <v>32.199999999999996</v>
      </c>
      <c r="K124" s="11">
        <f t="shared" si="22"/>
        <v>1.21</v>
      </c>
      <c r="L124" s="11">
        <f t="shared" si="22"/>
        <v>1.3000000000000001E-2</v>
      </c>
      <c r="M124" s="11">
        <f t="shared" si="22"/>
        <v>0.03</v>
      </c>
      <c r="N124" s="11">
        <f t="shared" si="22"/>
        <v>308.3</v>
      </c>
    </row>
    <row r="125" spans="1:14" s="2" customFormat="1" ht="16.5" customHeight="1" x14ac:dyDescent="0.25">
      <c r="A125" s="10" t="s">
        <v>57</v>
      </c>
      <c r="E125" s="11">
        <f t="shared" ref="E125:M125" si="23">E120+E124</f>
        <v>882</v>
      </c>
      <c r="F125" s="11">
        <f t="shared" si="23"/>
        <v>47.07</v>
      </c>
      <c r="G125" s="11">
        <f t="shared" si="23"/>
        <v>28.53</v>
      </c>
      <c r="H125" s="11">
        <f t="shared" si="23"/>
        <v>110.01000000000002</v>
      </c>
      <c r="I125" s="11">
        <f t="shared" si="23"/>
        <v>161.12</v>
      </c>
      <c r="J125" s="11">
        <f t="shared" si="23"/>
        <v>36.139999999999993</v>
      </c>
      <c r="K125" s="11">
        <f t="shared" si="23"/>
        <v>1.44</v>
      </c>
      <c r="L125" s="11">
        <f t="shared" si="23"/>
        <v>0.193</v>
      </c>
      <c r="M125" s="11">
        <f t="shared" si="23"/>
        <v>6.15</v>
      </c>
      <c r="N125" s="11">
        <f>N120+N124</f>
        <v>895.17000000000007</v>
      </c>
    </row>
    <row r="126" spans="1:14" s="2" customFormat="1" ht="16.5" customHeight="1" x14ac:dyDescent="0.25">
      <c r="F126" s="11"/>
      <c r="G126" s="11"/>
      <c r="H126" s="11"/>
      <c r="I126" s="11"/>
      <c r="J126" s="11"/>
      <c r="K126" s="11"/>
      <c r="L126" s="11"/>
      <c r="M126" s="11"/>
      <c r="N126" s="11"/>
    </row>
    <row r="127" spans="1:14" s="2" customFormat="1" ht="15.75" x14ac:dyDescent="0.25">
      <c r="A127" s="11"/>
      <c r="B127" s="10"/>
      <c r="C127" s="10"/>
      <c r="F127" s="11"/>
      <c r="G127" s="11"/>
      <c r="H127" s="11"/>
      <c r="I127" s="11"/>
      <c r="J127" s="11"/>
      <c r="K127" s="11"/>
      <c r="L127" s="11"/>
      <c r="M127" s="11"/>
      <c r="N127" s="11"/>
    </row>
    <row r="128" spans="1:14" s="10" customFormat="1" ht="15.75" x14ac:dyDescent="0.25">
      <c r="B128" s="2"/>
      <c r="C128" s="2"/>
      <c r="D128" s="2"/>
      <c r="E128" s="10" t="s">
        <v>36</v>
      </c>
      <c r="F128" s="11"/>
      <c r="G128" s="11"/>
      <c r="H128" s="11"/>
      <c r="I128" s="11"/>
      <c r="J128" s="11"/>
      <c r="K128" s="11"/>
      <c r="L128" s="11"/>
      <c r="M128" s="11"/>
      <c r="N128" s="11"/>
    </row>
    <row r="129" spans="1:14" s="2" customFormat="1" ht="15.75" x14ac:dyDescent="0.25">
      <c r="A129" s="1" t="s">
        <v>52</v>
      </c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x14ac:dyDescent="0.25">
      <c r="A130" t="s">
        <v>5</v>
      </c>
      <c r="D130">
        <v>205</v>
      </c>
      <c r="E130">
        <v>100</v>
      </c>
      <c r="F130">
        <v>12.2</v>
      </c>
      <c r="G130">
        <v>26.2</v>
      </c>
      <c r="H130">
        <v>0.44</v>
      </c>
      <c r="I130">
        <v>18.399999999999999</v>
      </c>
      <c r="J130">
        <v>1.8</v>
      </c>
      <c r="K130">
        <v>0.2</v>
      </c>
      <c r="L130">
        <v>0.16</v>
      </c>
      <c r="N130">
        <v>286</v>
      </c>
    </row>
    <row r="131" spans="1:14" x14ac:dyDescent="0.25">
      <c r="A131" t="s">
        <v>26</v>
      </c>
    </row>
    <row r="132" spans="1:14" x14ac:dyDescent="0.25">
      <c r="A132" t="s">
        <v>27</v>
      </c>
      <c r="D132">
        <v>241.23500000000001</v>
      </c>
      <c r="E132" t="s">
        <v>73</v>
      </c>
      <c r="F132">
        <v>3.07</v>
      </c>
      <c r="G132">
        <v>4.8</v>
      </c>
      <c r="H132">
        <v>18.3</v>
      </c>
      <c r="I132">
        <v>52.6</v>
      </c>
      <c r="J132">
        <v>1.04</v>
      </c>
      <c r="K132">
        <v>0.11</v>
      </c>
      <c r="L132">
        <v>0.09</v>
      </c>
      <c r="M132">
        <v>20.29</v>
      </c>
      <c r="N132">
        <v>129</v>
      </c>
    </row>
    <row r="133" spans="1:14" x14ac:dyDescent="0.25">
      <c r="A133" t="s">
        <v>2</v>
      </c>
      <c r="E133">
        <v>25</v>
      </c>
      <c r="F133">
        <v>1.19</v>
      </c>
      <c r="G133">
        <v>1.02</v>
      </c>
      <c r="H133">
        <v>11.88</v>
      </c>
      <c r="I133">
        <v>31.25</v>
      </c>
      <c r="J133">
        <v>0.9</v>
      </c>
      <c r="K133">
        <v>0.1</v>
      </c>
      <c r="L133">
        <v>0.06</v>
      </c>
      <c r="M133">
        <v>0.05</v>
      </c>
      <c r="N133">
        <v>64.150000000000006</v>
      </c>
    </row>
    <row r="134" spans="1:14" ht="15.75" x14ac:dyDescent="0.25">
      <c r="A134" s="2" t="s">
        <v>76</v>
      </c>
      <c r="B134" s="2"/>
      <c r="C134" s="2"/>
      <c r="D134" s="2"/>
      <c r="E134" s="2">
        <v>10</v>
      </c>
      <c r="F134" s="13">
        <v>0.85</v>
      </c>
      <c r="G134" s="13">
        <v>0.33</v>
      </c>
      <c r="H134" s="13">
        <v>4.25</v>
      </c>
      <c r="I134" s="13">
        <v>0.7</v>
      </c>
      <c r="J134" s="13">
        <v>0.3</v>
      </c>
      <c r="K134" s="13">
        <v>0.04</v>
      </c>
      <c r="L134" s="13">
        <v>0.03</v>
      </c>
      <c r="M134" s="13">
        <v>0.04</v>
      </c>
      <c r="N134" s="13">
        <v>25.4</v>
      </c>
    </row>
    <row r="135" spans="1:14" x14ac:dyDescent="0.25">
      <c r="A135" t="s">
        <v>3</v>
      </c>
      <c r="D135">
        <v>283</v>
      </c>
      <c r="E135">
        <v>200</v>
      </c>
      <c r="F135">
        <v>0.44</v>
      </c>
      <c r="G135">
        <v>0.02</v>
      </c>
      <c r="H135">
        <v>27.8</v>
      </c>
      <c r="I135">
        <v>31.8</v>
      </c>
      <c r="J135">
        <v>1.25</v>
      </c>
      <c r="K135">
        <v>0</v>
      </c>
      <c r="L135">
        <v>0.01</v>
      </c>
      <c r="M135">
        <v>0.4</v>
      </c>
      <c r="N135">
        <v>113</v>
      </c>
    </row>
    <row r="136" spans="1:14" x14ac:dyDescent="0.25">
      <c r="A136" t="s">
        <v>1</v>
      </c>
      <c r="E136">
        <v>2.5000000000000001E-2</v>
      </c>
      <c r="M136">
        <v>25</v>
      </c>
    </row>
    <row r="137" spans="1:14" s="2" customFormat="1" ht="15.75" x14ac:dyDescent="0.25">
      <c r="A137" s="1" t="s">
        <v>57</v>
      </c>
      <c r="B137"/>
      <c r="C137"/>
      <c r="D137"/>
      <c r="E137" s="1">
        <v>515.03</v>
      </c>
      <c r="F137" s="15">
        <f t="shared" ref="F137:M137" si="24">F130+F131+F132+F133+F134+F135+F136</f>
        <v>17.750000000000004</v>
      </c>
      <c r="G137" s="15">
        <f t="shared" si="24"/>
        <v>32.370000000000005</v>
      </c>
      <c r="H137" s="15">
        <f t="shared" si="24"/>
        <v>62.67</v>
      </c>
      <c r="I137" s="15">
        <f t="shared" si="24"/>
        <v>134.75</v>
      </c>
      <c r="J137" s="15">
        <f t="shared" si="24"/>
        <v>5.29</v>
      </c>
      <c r="K137" s="15">
        <f t="shared" si="24"/>
        <v>0.45</v>
      </c>
      <c r="L137" s="15">
        <f t="shared" si="24"/>
        <v>0.35</v>
      </c>
      <c r="M137" s="15">
        <f t="shared" si="24"/>
        <v>45.78</v>
      </c>
      <c r="N137" s="15">
        <f>N130+N131+N132+N133+N134+N135+N136</f>
        <v>617.54999999999995</v>
      </c>
    </row>
    <row r="138" spans="1:14" s="2" customFormat="1" ht="15.75" x14ac:dyDescent="0.25">
      <c r="A138" s="10" t="s">
        <v>53</v>
      </c>
      <c r="F138" s="11"/>
      <c r="G138" s="11"/>
      <c r="H138" s="11"/>
      <c r="I138" s="11"/>
      <c r="J138" s="11"/>
      <c r="K138" s="11"/>
      <c r="L138" s="11"/>
      <c r="M138" s="11"/>
      <c r="N138" s="11"/>
    </row>
    <row r="139" spans="1:14" s="2" customFormat="1" ht="15.75" x14ac:dyDescent="0.25">
      <c r="A139" s="2" t="s">
        <v>49</v>
      </c>
      <c r="D139" s="2">
        <v>43</v>
      </c>
      <c r="E139" s="2">
        <v>250</v>
      </c>
      <c r="F139" s="13">
        <v>1.93</v>
      </c>
      <c r="G139" s="13">
        <v>6.33</v>
      </c>
      <c r="H139" s="13">
        <v>10.050000000000001</v>
      </c>
      <c r="I139" s="13">
        <v>23.38</v>
      </c>
      <c r="J139" s="13">
        <v>0.85</v>
      </c>
      <c r="K139" s="13">
        <v>0.09</v>
      </c>
      <c r="L139" s="13">
        <v>0.05</v>
      </c>
      <c r="M139" s="13">
        <v>7.5</v>
      </c>
      <c r="N139" s="13">
        <v>104.2</v>
      </c>
    </row>
    <row r="140" spans="1:14" s="2" customFormat="1" ht="15.75" x14ac:dyDescent="0.25">
      <c r="A140" s="2" t="s">
        <v>2</v>
      </c>
      <c r="E140" s="2">
        <v>25</v>
      </c>
      <c r="F140" s="13">
        <v>1.19</v>
      </c>
      <c r="G140" s="13">
        <v>1.02</v>
      </c>
      <c r="H140" s="13">
        <v>11.88</v>
      </c>
      <c r="I140" s="13">
        <v>31.25</v>
      </c>
      <c r="J140" s="13">
        <v>0.9</v>
      </c>
      <c r="K140" s="13">
        <v>0.1</v>
      </c>
      <c r="L140" s="13">
        <v>6.3E-2</v>
      </c>
      <c r="M140" s="13">
        <v>0.05</v>
      </c>
      <c r="N140" s="13">
        <v>64.150000000000006</v>
      </c>
    </row>
    <row r="141" spans="1:14" ht="15.75" x14ac:dyDescent="0.25">
      <c r="A141" s="2" t="s">
        <v>0</v>
      </c>
      <c r="B141" s="2"/>
      <c r="C141" s="2"/>
      <c r="D141" s="2">
        <v>299</v>
      </c>
      <c r="E141" s="2">
        <v>200</v>
      </c>
      <c r="F141" s="13">
        <v>0.05</v>
      </c>
      <c r="G141" s="13">
        <v>0.02</v>
      </c>
      <c r="H141" s="13">
        <v>9.32</v>
      </c>
      <c r="I141" s="13">
        <v>10.6</v>
      </c>
      <c r="J141" s="13">
        <v>0.3</v>
      </c>
      <c r="K141" s="13"/>
      <c r="L141" s="13">
        <v>3.0000000000000001E-3</v>
      </c>
      <c r="M141" s="13">
        <v>0.03</v>
      </c>
      <c r="N141" s="13">
        <v>37.299999999999997</v>
      </c>
    </row>
    <row r="142" spans="1:14" ht="15.75" x14ac:dyDescent="0.25">
      <c r="A142" s="11" t="s">
        <v>57</v>
      </c>
      <c r="B142" s="2"/>
      <c r="C142" s="2"/>
      <c r="D142" s="2"/>
      <c r="E142" s="10">
        <v>475</v>
      </c>
      <c r="F142" s="11">
        <f t="shared" ref="F142:M142" si="25">SUM(F139:F141)</f>
        <v>3.17</v>
      </c>
      <c r="G142" s="11">
        <f t="shared" si="25"/>
        <v>7.3699999999999992</v>
      </c>
      <c r="H142" s="11">
        <f t="shared" si="25"/>
        <v>31.25</v>
      </c>
      <c r="I142" s="11">
        <f t="shared" si="25"/>
        <v>65.22999999999999</v>
      </c>
      <c r="J142" s="11">
        <f t="shared" si="25"/>
        <v>2.0499999999999998</v>
      </c>
      <c r="K142" s="11">
        <f t="shared" si="25"/>
        <v>0.19</v>
      </c>
      <c r="L142" s="11">
        <f t="shared" si="25"/>
        <v>0.11600000000000001</v>
      </c>
      <c r="M142" s="11">
        <f t="shared" si="25"/>
        <v>7.58</v>
      </c>
      <c r="N142" s="11">
        <f>SUM(N139:N141)</f>
        <v>205.65000000000003</v>
      </c>
    </row>
    <row r="143" spans="1:14" ht="15.75" x14ac:dyDescent="0.25">
      <c r="A143" s="11" t="s">
        <v>57</v>
      </c>
      <c r="B143" s="2"/>
      <c r="C143" s="2"/>
      <c r="D143" s="2"/>
      <c r="E143" s="11">
        <f t="shared" ref="E143:M143" si="26">E137+E142</f>
        <v>990.03</v>
      </c>
      <c r="F143" s="11">
        <f t="shared" si="26"/>
        <v>20.92</v>
      </c>
      <c r="G143" s="11">
        <f t="shared" si="26"/>
        <v>39.74</v>
      </c>
      <c r="H143" s="11">
        <f t="shared" si="26"/>
        <v>93.92</v>
      </c>
      <c r="I143" s="11">
        <f t="shared" si="26"/>
        <v>199.98</v>
      </c>
      <c r="J143" s="11">
        <f t="shared" si="26"/>
        <v>7.34</v>
      </c>
      <c r="K143" s="11">
        <f t="shared" si="26"/>
        <v>0.64</v>
      </c>
      <c r="L143" s="11">
        <f t="shared" si="26"/>
        <v>0.46599999999999997</v>
      </c>
      <c r="M143" s="11">
        <f t="shared" si="26"/>
        <v>53.36</v>
      </c>
      <c r="N143" s="11">
        <f>N137+N142</f>
        <v>823.2</v>
      </c>
    </row>
    <row r="144" spans="1:14" ht="15.75" x14ac:dyDescent="0.25">
      <c r="A144" s="2"/>
      <c r="B144" s="2"/>
      <c r="C144" s="2"/>
      <c r="D144" s="2"/>
      <c r="E144" s="10" t="s">
        <v>54</v>
      </c>
      <c r="F144" s="13"/>
      <c r="G144" s="13"/>
      <c r="H144" s="13"/>
      <c r="I144" s="13"/>
      <c r="J144" s="13"/>
      <c r="K144" s="13"/>
      <c r="L144" s="13"/>
      <c r="M144" s="13"/>
      <c r="N144" s="13"/>
    </row>
    <row r="145" spans="1:14" ht="15.75" x14ac:dyDescent="0.25">
      <c r="A145" s="2"/>
      <c r="B145" s="2"/>
      <c r="C145" s="2"/>
      <c r="D145" s="2"/>
      <c r="E145" s="2"/>
    </row>
    <row r="146" spans="1:14" x14ac:dyDescent="0.25">
      <c r="A146" s="1" t="s">
        <v>52</v>
      </c>
    </row>
    <row r="147" spans="1:14" ht="15.75" x14ac:dyDescent="0.25">
      <c r="A147" s="2" t="s">
        <v>86</v>
      </c>
      <c r="B147" s="20"/>
      <c r="C147" s="13"/>
      <c r="D147" s="21">
        <v>180</v>
      </c>
      <c r="E147" s="20">
        <v>100</v>
      </c>
      <c r="F147" s="13">
        <v>18.100000000000001</v>
      </c>
      <c r="G147" s="13">
        <v>20.2</v>
      </c>
      <c r="H147" s="13">
        <v>5.6</v>
      </c>
      <c r="I147" s="13">
        <v>24.25</v>
      </c>
      <c r="J147" s="13">
        <v>0.96</v>
      </c>
      <c r="K147" s="13">
        <v>0.03</v>
      </c>
      <c r="L147">
        <v>7.0000000000000007E-2</v>
      </c>
      <c r="M147">
        <v>0.5</v>
      </c>
      <c r="N147">
        <v>157.5</v>
      </c>
    </row>
    <row r="148" spans="1:14" ht="15.75" x14ac:dyDescent="0.25">
      <c r="A148" s="2" t="s">
        <v>87</v>
      </c>
      <c r="B148" s="20"/>
      <c r="C148" s="13"/>
      <c r="D148" s="21">
        <v>219</v>
      </c>
      <c r="E148" s="20">
        <v>180</v>
      </c>
      <c r="F148" s="13">
        <v>10.32</v>
      </c>
      <c r="G148" s="13">
        <v>7.3</v>
      </c>
      <c r="H148" s="13">
        <v>46.37</v>
      </c>
      <c r="I148" s="13">
        <v>17.78</v>
      </c>
      <c r="J148" s="13">
        <v>5.47</v>
      </c>
      <c r="K148" s="13">
        <v>0.73</v>
      </c>
      <c r="L148" s="13">
        <v>0.14000000000000001</v>
      </c>
      <c r="M148" s="13">
        <v>6</v>
      </c>
      <c r="N148" s="13">
        <v>292.5</v>
      </c>
    </row>
    <row r="149" spans="1:14" ht="15.75" x14ac:dyDescent="0.25">
      <c r="A149" s="2" t="s">
        <v>2</v>
      </c>
      <c r="B149" s="2"/>
      <c r="C149" s="2"/>
      <c r="D149" s="2"/>
      <c r="E149" s="2">
        <v>25</v>
      </c>
      <c r="F149" s="13">
        <v>1.19</v>
      </c>
      <c r="G149" s="13">
        <v>1.02</v>
      </c>
      <c r="H149" s="13">
        <v>11.88</v>
      </c>
      <c r="I149" s="13">
        <v>31.25</v>
      </c>
      <c r="J149" s="13">
        <v>0.9</v>
      </c>
      <c r="K149" s="13">
        <v>0.1</v>
      </c>
      <c r="L149" s="13">
        <v>6.3E-2</v>
      </c>
      <c r="M149" s="13">
        <v>0.05</v>
      </c>
      <c r="N149" s="13">
        <v>64.150000000000006</v>
      </c>
    </row>
    <row r="150" spans="1:14" s="2" customFormat="1" ht="15.75" x14ac:dyDescent="0.25">
      <c r="A150" s="2" t="s">
        <v>0</v>
      </c>
      <c r="D150" s="2">
        <v>299</v>
      </c>
      <c r="E150" s="2">
        <v>200</v>
      </c>
      <c r="F150" s="13">
        <v>0.05</v>
      </c>
      <c r="G150" s="13">
        <v>0.02</v>
      </c>
      <c r="H150" s="13">
        <v>9.32</v>
      </c>
      <c r="I150" s="13">
        <v>10.6</v>
      </c>
      <c r="J150" s="13">
        <v>0.3</v>
      </c>
      <c r="K150" s="13"/>
      <c r="L150" s="13">
        <v>3.0000000000000001E-3</v>
      </c>
      <c r="M150" s="13">
        <v>0.03</v>
      </c>
      <c r="N150" s="13">
        <v>37.299999999999997</v>
      </c>
    </row>
    <row r="151" spans="1:14" s="2" customFormat="1" ht="15.75" x14ac:dyDescent="0.25">
      <c r="A151" s="2" t="s">
        <v>1</v>
      </c>
      <c r="E151" s="2">
        <v>2.5000000000000001E-2</v>
      </c>
      <c r="F151" s="13"/>
      <c r="G151" s="13"/>
      <c r="H151" s="13"/>
      <c r="I151" s="13"/>
      <c r="J151" s="13"/>
      <c r="K151" s="13"/>
      <c r="L151" s="13"/>
      <c r="M151" s="13">
        <v>25</v>
      </c>
      <c r="N151" s="13"/>
    </row>
    <row r="152" spans="1:14" s="2" customFormat="1" ht="15.75" x14ac:dyDescent="0.25">
      <c r="A152" s="10" t="s">
        <v>57</v>
      </c>
      <c r="E152" s="11">
        <f t="shared" ref="E152:M152" si="27">E147+E148+E149+E150+E151</f>
        <v>505.02499999999998</v>
      </c>
      <c r="F152" s="11">
        <f t="shared" si="27"/>
        <v>29.660000000000004</v>
      </c>
      <c r="G152" s="11">
        <f t="shared" si="27"/>
        <v>28.54</v>
      </c>
      <c r="H152" s="11">
        <f t="shared" si="27"/>
        <v>73.17</v>
      </c>
      <c r="I152" s="11">
        <f t="shared" si="27"/>
        <v>83.88</v>
      </c>
      <c r="J152" s="11">
        <f t="shared" si="27"/>
        <v>7.63</v>
      </c>
      <c r="K152" s="11">
        <f t="shared" si="27"/>
        <v>0.86</v>
      </c>
      <c r="L152" s="11">
        <f t="shared" si="27"/>
        <v>0.27600000000000002</v>
      </c>
      <c r="M152" s="11">
        <f t="shared" si="27"/>
        <v>31.58</v>
      </c>
      <c r="N152" s="11">
        <f>N147+N148+N149+N150+N151</f>
        <v>551.44999999999993</v>
      </c>
    </row>
    <row r="153" spans="1:14" s="2" customFormat="1" ht="15.75" x14ac:dyDescent="0.25">
      <c r="A153" s="10" t="s">
        <v>53</v>
      </c>
      <c r="F153" s="11"/>
      <c r="G153" s="11"/>
      <c r="H153" s="11"/>
      <c r="I153" s="11"/>
      <c r="J153" s="11"/>
      <c r="K153" s="11"/>
      <c r="L153" s="11"/>
      <c r="M153" s="11"/>
      <c r="N153" s="11"/>
    </row>
    <row r="154" spans="1:14" s="2" customFormat="1" ht="15.75" x14ac:dyDescent="0.25">
      <c r="A154" t="s">
        <v>69</v>
      </c>
      <c r="B154"/>
      <c r="C154"/>
      <c r="D154">
        <v>124</v>
      </c>
      <c r="E154" t="s">
        <v>70</v>
      </c>
      <c r="F154">
        <v>6.12</v>
      </c>
      <c r="G154">
        <v>9.5399999999999991</v>
      </c>
      <c r="H154">
        <v>33.659999999999997</v>
      </c>
      <c r="I154">
        <v>20.05</v>
      </c>
      <c r="J154">
        <v>0.63</v>
      </c>
      <c r="K154">
        <v>0.04</v>
      </c>
      <c r="L154">
        <v>0.05</v>
      </c>
      <c r="M154">
        <v>0.55000000000000004</v>
      </c>
      <c r="N154">
        <v>262.8</v>
      </c>
    </row>
    <row r="155" spans="1:14" s="2" customFormat="1" ht="15.75" x14ac:dyDescent="0.25">
      <c r="A155" s="2" t="s">
        <v>83</v>
      </c>
      <c r="D155" s="2">
        <v>269</v>
      </c>
      <c r="E155" s="2">
        <v>200</v>
      </c>
      <c r="F155" s="13">
        <v>3.77</v>
      </c>
      <c r="G155" s="13">
        <v>3.93</v>
      </c>
      <c r="H155" s="13">
        <v>25.95</v>
      </c>
      <c r="I155" s="13">
        <v>152.22</v>
      </c>
      <c r="J155" s="13">
        <v>0.48</v>
      </c>
      <c r="K155" s="13">
        <v>0.06</v>
      </c>
      <c r="L155" s="13">
        <v>0.18</v>
      </c>
      <c r="M155" s="13">
        <v>1.59</v>
      </c>
      <c r="N155" s="13">
        <v>153.91999999999999</v>
      </c>
    </row>
    <row r="156" spans="1:14" s="2" customFormat="1" ht="15.75" x14ac:dyDescent="0.25">
      <c r="A156" s="10" t="s">
        <v>57</v>
      </c>
      <c r="E156" s="10">
        <v>380</v>
      </c>
      <c r="F156" s="11">
        <f t="shared" ref="F156:N156" si="28">SUM(F154:F155)</f>
        <v>9.89</v>
      </c>
      <c r="G156" s="11">
        <f t="shared" si="28"/>
        <v>13.469999999999999</v>
      </c>
      <c r="H156" s="11">
        <f t="shared" si="28"/>
        <v>59.61</v>
      </c>
      <c r="I156" s="11">
        <f t="shared" si="28"/>
        <v>172.27</v>
      </c>
      <c r="J156" s="11">
        <f t="shared" si="28"/>
        <v>1.1099999999999999</v>
      </c>
      <c r="K156" s="11">
        <f t="shared" si="28"/>
        <v>0.1</v>
      </c>
      <c r="L156" s="11">
        <f t="shared" si="28"/>
        <v>0.22999999999999998</v>
      </c>
      <c r="M156" s="11">
        <f t="shared" si="28"/>
        <v>2.14</v>
      </c>
      <c r="N156" s="11">
        <f t="shared" si="28"/>
        <v>416.72</v>
      </c>
    </row>
    <row r="157" spans="1:14" s="2" customFormat="1" ht="15.75" x14ac:dyDescent="0.25">
      <c r="A157" s="10" t="s">
        <v>57</v>
      </c>
      <c r="E157" s="11">
        <f t="shared" ref="E157:M157" si="29">E152+E156</f>
        <v>885.02499999999998</v>
      </c>
      <c r="F157" s="11">
        <f t="shared" si="29"/>
        <v>39.550000000000004</v>
      </c>
      <c r="G157" s="11">
        <f t="shared" si="29"/>
        <v>42.01</v>
      </c>
      <c r="H157" s="11">
        <f t="shared" si="29"/>
        <v>132.78</v>
      </c>
      <c r="I157" s="11">
        <f t="shared" si="29"/>
        <v>256.14999999999998</v>
      </c>
      <c r="J157" s="11">
        <f t="shared" si="29"/>
        <v>8.74</v>
      </c>
      <c r="K157" s="11">
        <f t="shared" si="29"/>
        <v>0.96</v>
      </c>
      <c r="L157" s="11">
        <f t="shared" si="29"/>
        <v>0.50600000000000001</v>
      </c>
      <c r="M157" s="11">
        <f t="shared" si="29"/>
        <v>33.72</v>
      </c>
      <c r="N157" s="11">
        <f>N152+N156</f>
        <v>968.17</v>
      </c>
    </row>
    <row r="158" spans="1:14" s="2" customFormat="1" ht="15.75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x14ac:dyDescent="0.25">
      <c r="A159" t="s">
        <v>16</v>
      </c>
      <c r="M159" s="8"/>
    </row>
    <row r="160" spans="1:14" x14ac:dyDescent="0.25">
      <c r="A160" t="s">
        <v>17</v>
      </c>
      <c r="M160" s="8"/>
    </row>
    <row r="161" spans="1:14" x14ac:dyDescent="0.25">
      <c r="A161" t="s">
        <v>58</v>
      </c>
      <c r="M161" s="8"/>
    </row>
    <row r="162" spans="1:14" x14ac:dyDescent="0.25">
      <c r="A162" t="s">
        <v>18</v>
      </c>
      <c r="M162" s="8"/>
    </row>
    <row r="163" spans="1:14" x14ac:dyDescent="0.25">
      <c r="A163" t="s">
        <v>19</v>
      </c>
      <c r="G163" t="s">
        <v>35</v>
      </c>
      <c r="M163" s="9"/>
    </row>
    <row r="166" spans="1:14" ht="15.75" x14ac:dyDescent="0.25">
      <c r="A166" s="2"/>
      <c r="B166" s="2"/>
      <c r="C166" s="2"/>
      <c r="D166" s="2"/>
      <c r="E166" s="2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1:14" ht="15.75" x14ac:dyDescent="0.25">
      <c r="A167" s="2"/>
      <c r="B167" s="2"/>
      <c r="C167" s="2"/>
      <c r="D167" s="2"/>
      <c r="E167" s="2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1:14" ht="15.75" x14ac:dyDescent="0.25">
      <c r="A168" s="2"/>
      <c r="B168" s="2"/>
      <c r="C168" s="2"/>
      <c r="D168" s="12"/>
      <c r="E168" s="2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1:14" ht="15.75" x14ac:dyDescent="0.25">
      <c r="A169" s="2"/>
      <c r="D169" s="2"/>
      <c r="E169" s="2"/>
      <c r="F169" s="13"/>
      <c r="G169" s="13"/>
      <c r="H169" s="13"/>
      <c r="I169" s="13"/>
      <c r="J169" s="13"/>
      <c r="K169" s="13"/>
      <c r="L169" s="13"/>
      <c r="M169" s="13"/>
      <c r="N169" s="13"/>
    </row>
    <row r="170" spans="1:14" ht="15.75" x14ac:dyDescent="0.25">
      <c r="F170" s="11"/>
      <c r="G170" s="11"/>
      <c r="H170" s="11"/>
      <c r="I170" s="11"/>
      <c r="J170" s="11"/>
      <c r="K170" s="11"/>
      <c r="L170" s="11"/>
      <c r="M170" s="11"/>
      <c r="N170" s="11"/>
    </row>
    <row r="174" spans="1:14" x14ac:dyDescent="0.25">
      <c r="A174" s="1"/>
    </row>
    <row r="176" spans="1:14" x14ac:dyDescent="0.25">
      <c r="F176" s="1"/>
      <c r="G176" s="1"/>
      <c r="H176" s="1"/>
      <c r="I176" s="1"/>
      <c r="J176" s="1"/>
      <c r="L176" s="1"/>
      <c r="N176" s="1"/>
    </row>
    <row r="177" spans="1:5" x14ac:dyDescent="0.25">
      <c r="E177" s="1"/>
    </row>
    <row r="179" spans="1:5" x14ac:dyDescent="0.25">
      <c r="A179" s="1"/>
    </row>
    <row r="184" spans="1:5" x14ac:dyDescent="0.25">
      <c r="A184" s="1"/>
    </row>
    <row r="185" spans="1:5" x14ac:dyDescent="0.25">
      <c r="A185" s="1"/>
    </row>
    <row r="195" spans="1:14" x14ac:dyDescent="0.25">
      <c r="A195" s="1"/>
    </row>
    <row r="198" spans="1:14" x14ac:dyDescent="0.25">
      <c r="F198" s="1"/>
      <c r="G198" s="1"/>
      <c r="H198" s="1"/>
      <c r="I198" s="1"/>
      <c r="J198" s="1"/>
      <c r="L198" s="1"/>
      <c r="N198" s="1"/>
    </row>
    <row r="199" spans="1:14" x14ac:dyDescent="0.25">
      <c r="E199" s="1"/>
      <c r="F199" s="1"/>
      <c r="G199" s="1"/>
    </row>
    <row r="201" spans="1:14" x14ac:dyDescent="0.25">
      <c r="A201" s="1"/>
    </row>
    <row r="205" spans="1:14" x14ac:dyDescent="0.25">
      <c r="A205" s="1"/>
    </row>
    <row r="206" spans="1:14" x14ac:dyDescent="0.25">
      <c r="A206" s="1"/>
    </row>
    <row r="215" spans="1:14" x14ac:dyDescent="0.25">
      <c r="A215" s="1"/>
    </row>
    <row r="219" spans="1:14" x14ac:dyDescent="0.25">
      <c r="F219" s="1"/>
      <c r="G219" s="1"/>
      <c r="H219" s="1"/>
      <c r="I219" s="1"/>
      <c r="J219" s="1"/>
      <c r="L219" s="1"/>
      <c r="N219" s="1"/>
    </row>
    <row r="220" spans="1:14" x14ac:dyDescent="0.25">
      <c r="E220" s="1"/>
    </row>
    <row r="222" spans="1:14" x14ac:dyDescent="0.25">
      <c r="A222" s="1"/>
    </row>
    <row r="229" spans="1:14" x14ac:dyDescent="0.25">
      <c r="A229" s="1"/>
    </row>
    <row r="237" spans="1:14" x14ac:dyDescent="0.25">
      <c r="A237" s="1"/>
    </row>
    <row r="240" spans="1:14" x14ac:dyDescent="0.25">
      <c r="F240" s="1"/>
      <c r="G240" s="1"/>
      <c r="H240" s="1"/>
      <c r="I240" s="1"/>
      <c r="J240" s="1"/>
      <c r="L240" s="1"/>
      <c r="N240" s="1"/>
    </row>
    <row r="241" spans="1:5" x14ac:dyDescent="0.25">
      <c r="E241" s="1"/>
    </row>
    <row r="243" spans="1:5" x14ac:dyDescent="0.25">
      <c r="A243" s="1"/>
    </row>
    <row r="249" spans="1:5" x14ac:dyDescent="0.25">
      <c r="A249" s="1"/>
    </row>
    <row r="250" spans="1:5" x14ac:dyDescent="0.25">
      <c r="A250" s="1"/>
    </row>
    <row r="258" spans="1:14" x14ac:dyDescent="0.25">
      <c r="A258" s="1"/>
    </row>
    <row r="262" spans="1:14" x14ac:dyDescent="0.25">
      <c r="F262" s="1"/>
      <c r="G262" s="1"/>
      <c r="H262" s="1"/>
      <c r="I262" s="1"/>
      <c r="J262" s="1"/>
      <c r="L262" s="1"/>
      <c r="N262" s="1"/>
    </row>
    <row r="263" spans="1:14" x14ac:dyDescent="0.25">
      <c r="E263" s="1"/>
      <c r="N263" s="7"/>
    </row>
    <row r="264" spans="1:14" x14ac:dyDescent="0.25">
      <c r="E264" s="1"/>
    </row>
    <row r="266" spans="1:14" x14ac:dyDescent="0.25">
      <c r="A266" s="1"/>
    </row>
    <row r="271" spans="1:14" x14ac:dyDescent="0.25">
      <c r="A271" s="1"/>
    </row>
    <row r="272" spans="1:14" x14ac:dyDescent="0.25">
      <c r="A272" s="1"/>
    </row>
    <row r="281" spans="1:14" x14ac:dyDescent="0.25">
      <c r="A281" s="1"/>
    </row>
    <row r="283" spans="1:14" x14ac:dyDescent="0.25">
      <c r="F283" s="1"/>
      <c r="G283" s="1"/>
      <c r="H283" s="1"/>
      <c r="I283" s="1"/>
      <c r="J283" s="1"/>
      <c r="L283" s="1"/>
      <c r="N283" s="1"/>
    </row>
    <row r="284" spans="1:14" x14ac:dyDescent="0.25">
      <c r="E284" s="1"/>
    </row>
    <row r="286" spans="1:14" x14ac:dyDescent="0.25">
      <c r="A286" s="1"/>
    </row>
    <row r="291" spans="1:14" x14ac:dyDescent="0.25">
      <c r="A291" s="1"/>
    </row>
    <row r="299" spans="1:14" x14ac:dyDescent="0.25">
      <c r="A299" s="1"/>
    </row>
    <row r="301" spans="1:14" x14ac:dyDescent="0.25">
      <c r="F301" s="1"/>
      <c r="G301" s="1"/>
      <c r="H301" s="1"/>
      <c r="I301" s="1"/>
      <c r="J301" s="1"/>
      <c r="L301" s="1"/>
      <c r="N301" s="1"/>
    </row>
    <row r="302" spans="1:14" x14ac:dyDescent="0.25">
      <c r="E302" s="1"/>
    </row>
    <row r="304" spans="1:14" x14ac:dyDescent="0.25">
      <c r="A304" s="1"/>
    </row>
    <row r="309" spans="1:1" x14ac:dyDescent="0.25">
      <c r="A309" s="1"/>
    </row>
    <row r="310" spans="1:1" x14ac:dyDescent="0.25">
      <c r="A310" s="1"/>
    </row>
    <row r="321" spans="1:14" x14ac:dyDescent="0.25">
      <c r="A321" s="1"/>
    </row>
    <row r="324" spans="1:14" x14ac:dyDescent="0.25">
      <c r="F324" s="1"/>
      <c r="G324" s="1"/>
      <c r="H324" s="1"/>
      <c r="I324" s="1"/>
      <c r="J324" s="1"/>
      <c r="L324" s="1"/>
      <c r="N324" s="1"/>
    </row>
    <row r="325" spans="1:14" x14ac:dyDescent="0.25">
      <c r="E325" s="1"/>
    </row>
    <row r="327" spans="1:14" x14ac:dyDescent="0.25">
      <c r="A327" s="1"/>
    </row>
    <row r="332" spans="1:14" x14ac:dyDescent="0.25">
      <c r="A332" s="1"/>
    </row>
    <row r="333" spans="1:14" x14ac:dyDescent="0.25">
      <c r="A333" s="1"/>
    </row>
    <row r="340" spans="1:14" x14ac:dyDescent="0.25">
      <c r="A340" s="1"/>
    </row>
    <row r="343" spans="1:14" x14ac:dyDescent="0.25">
      <c r="F343" s="1"/>
      <c r="G343" s="1"/>
      <c r="H343" s="1"/>
      <c r="I343" s="1"/>
      <c r="J343" s="1"/>
      <c r="L343" s="1"/>
      <c r="N343" s="1"/>
    </row>
    <row r="344" spans="1:14" x14ac:dyDescent="0.25">
      <c r="E344" s="1"/>
    </row>
    <row r="346" spans="1:14" x14ac:dyDescent="0.25">
      <c r="A346" s="1"/>
    </row>
    <row r="352" spans="1:14" x14ac:dyDescent="0.25">
      <c r="A352" s="1"/>
    </row>
    <row r="362" spans="1:14" x14ac:dyDescent="0.25">
      <c r="A362" s="1"/>
    </row>
    <row r="366" spans="1:14" x14ac:dyDescent="0.25">
      <c r="F366" s="1"/>
      <c r="G366" s="1"/>
      <c r="H366" s="1"/>
      <c r="I366" s="1"/>
      <c r="J366" s="1"/>
      <c r="L366" s="1"/>
      <c r="N366" s="1"/>
    </row>
    <row r="367" spans="1:14" x14ac:dyDescent="0.25">
      <c r="N367" s="7"/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H20"/>
  <sheetViews>
    <sheetView workbookViewId="0">
      <selection activeCell="B12" sqref="B12"/>
    </sheetView>
  </sheetViews>
  <sheetFormatPr defaultRowHeight="15" x14ac:dyDescent="0.25"/>
  <sheetData>
    <row r="1" spans="3:8" ht="15.75" x14ac:dyDescent="0.25">
      <c r="E1" s="2"/>
      <c r="F1" s="2"/>
      <c r="G1" s="2"/>
      <c r="H1" s="2"/>
    </row>
    <row r="2" spans="3:8" ht="15.75" x14ac:dyDescent="0.25">
      <c r="E2" s="2"/>
      <c r="F2" s="2"/>
      <c r="G2" s="2"/>
      <c r="H2" s="2"/>
    </row>
    <row r="3" spans="3:8" ht="15.75" x14ac:dyDescent="0.25">
      <c r="E3" s="2"/>
      <c r="F3" s="2"/>
      <c r="G3" s="2"/>
      <c r="H3" s="2"/>
    </row>
    <row r="4" spans="3:8" ht="15.75" x14ac:dyDescent="0.25">
      <c r="E4" s="2"/>
      <c r="F4" s="2"/>
      <c r="G4" s="2"/>
      <c r="H4" s="2"/>
    </row>
    <row r="5" spans="3:8" ht="15.75" x14ac:dyDescent="0.25">
      <c r="E5" s="2"/>
      <c r="F5" s="2"/>
      <c r="G5" s="2"/>
      <c r="H5" s="2"/>
    </row>
    <row r="15" spans="3:8" ht="26.25" x14ac:dyDescent="0.4">
      <c r="C15" s="3" t="s">
        <v>28</v>
      </c>
      <c r="D15" s="4"/>
      <c r="E15" s="4"/>
      <c r="F15" s="4"/>
      <c r="G15" s="4"/>
    </row>
    <row r="16" spans="3:8" ht="26.25" x14ac:dyDescent="0.4">
      <c r="C16" s="3" t="s">
        <v>55</v>
      </c>
      <c r="D16" s="4"/>
      <c r="E16" s="4"/>
      <c r="F16" s="3"/>
      <c r="G16" s="4"/>
    </row>
    <row r="17" spans="3:7" ht="26.25" x14ac:dyDescent="0.4">
      <c r="C17" s="3" t="s">
        <v>56</v>
      </c>
      <c r="D17" s="4"/>
      <c r="E17" s="4"/>
      <c r="F17" s="4"/>
      <c r="G17" s="3"/>
    </row>
    <row r="18" spans="3:7" ht="26.25" x14ac:dyDescent="0.4">
      <c r="C18" s="3"/>
      <c r="D18" s="4"/>
      <c r="E18" s="4"/>
      <c r="F18" s="4"/>
      <c r="G18" s="4"/>
    </row>
    <row r="19" spans="3:7" ht="26.25" x14ac:dyDescent="0.4">
      <c r="C19" s="3"/>
      <c r="D19" s="4"/>
      <c r="E19" s="4"/>
      <c r="F19" s="4"/>
      <c r="G19" s="4"/>
    </row>
    <row r="20" spans="3:7" ht="26.25" x14ac:dyDescent="0.4">
      <c r="C20" s="3"/>
      <c r="D20" s="4"/>
      <c r="E20" s="4"/>
      <c r="F20" s="4"/>
      <c r="G20" s="4"/>
    </row>
  </sheetData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D9"/>
  <sheetViews>
    <sheetView workbookViewId="0">
      <selection activeCell="A6" sqref="A6:R7"/>
    </sheetView>
  </sheetViews>
  <sheetFormatPr defaultRowHeight="15" x14ac:dyDescent="0.25"/>
  <sheetData>
    <row r="6" spans="1:4" ht="18.75" x14ac:dyDescent="0.3">
      <c r="A6" s="5" t="s">
        <v>13</v>
      </c>
    </row>
    <row r="7" spans="1:4" ht="18.75" x14ac:dyDescent="0.3">
      <c r="A7" s="5" t="s">
        <v>14</v>
      </c>
    </row>
    <row r="8" spans="1:4" ht="18.75" x14ac:dyDescent="0.3">
      <c r="D8" s="5"/>
    </row>
    <row r="9" spans="1:4" ht="18.75" x14ac:dyDescent="0.3">
      <c r="D9" s="6" t="s">
        <v>15</v>
      </c>
    </row>
  </sheetData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2025-02-21T06:11:50Z</dcterms:modified>
</cp:coreProperties>
</file>