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197C7EC-4BDB-4F65-B6F1-2A8674BCFFC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0" i="1" l="1"/>
  <c r="M130" i="1"/>
  <c r="L130" i="1"/>
  <c r="K130" i="1"/>
  <c r="J130" i="1"/>
  <c r="I130" i="1"/>
  <c r="H130" i="1"/>
  <c r="G130" i="1"/>
  <c r="F130" i="1"/>
  <c r="E118" i="1"/>
  <c r="F118" i="1"/>
  <c r="G118" i="1"/>
  <c r="H118" i="1"/>
  <c r="I118" i="1"/>
  <c r="J118" i="1"/>
  <c r="K118" i="1"/>
  <c r="L118" i="1"/>
  <c r="M118" i="1"/>
  <c r="N118" i="1"/>
  <c r="N113" i="1"/>
  <c r="M113" i="1"/>
  <c r="L113" i="1"/>
  <c r="K113" i="1"/>
  <c r="J113" i="1"/>
  <c r="I113" i="1"/>
  <c r="H113" i="1"/>
  <c r="G113" i="1"/>
  <c r="F113" i="1"/>
  <c r="E105" i="1"/>
  <c r="N100" i="1"/>
  <c r="M100" i="1"/>
  <c r="L100" i="1"/>
  <c r="K100" i="1"/>
  <c r="J100" i="1"/>
  <c r="I100" i="1"/>
  <c r="H100" i="1"/>
  <c r="G100" i="1"/>
  <c r="F100" i="1"/>
  <c r="E100" i="1"/>
  <c r="E106" i="1" s="1"/>
  <c r="N84" i="1"/>
  <c r="M84" i="1"/>
  <c r="L84" i="1"/>
  <c r="K84" i="1"/>
  <c r="J84" i="1"/>
  <c r="I84" i="1"/>
  <c r="H84" i="1"/>
  <c r="G84" i="1"/>
  <c r="F84" i="1"/>
  <c r="N67" i="1"/>
  <c r="M67" i="1"/>
  <c r="L67" i="1"/>
  <c r="K67" i="1"/>
  <c r="J67" i="1"/>
  <c r="I67" i="1"/>
  <c r="H67" i="1"/>
  <c r="G67" i="1"/>
  <c r="F67" i="1"/>
  <c r="E67" i="1"/>
  <c r="E77" i="1" s="1"/>
  <c r="E38" i="1"/>
  <c r="F38" i="1"/>
  <c r="G38" i="1"/>
  <c r="H38" i="1"/>
  <c r="I38" i="1"/>
  <c r="J38" i="1"/>
  <c r="K38" i="1"/>
  <c r="L38" i="1"/>
  <c r="M38" i="1"/>
  <c r="N38" i="1"/>
  <c r="N24" i="1"/>
  <c r="M24" i="1"/>
  <c r="L24" i="1"/>
  <c r="K24" i="1"/>
  <c r="J24" i="1"/>
  <c r="I24" i="1"/>
  <c r="H24" i="1"/>
  <c r="G24" i="1"/>
  <c r="F24" i="1"/>
  <c r="E24" i="1"/>
  <c r="E29" i="1" s="1"/>
  <c r="N9" i="1"/>
  <c r="M9" i="1"/>
  <c r="L9" i="1"/>
  <c r="K9" i="1"/>
  <c r="J9" i="1"/>
  <c r="I9" i="1"/>
  <c r="H9" i="1"/>
  <c r="G9" i="1"/>
  <c r="F9" i="1"/>
  <c r="E9" i="1"/>
  <c r="E151" i="1"/>
  <c r="E136" i="1"/>
  <c r="E90" i="1"/>
  <c r="E91" i="1" s="1"/>
  <c r="F90" i="1"/>
  <c r="G90" i="1"/>
  <c r="H90" i="1"/>
  <c r="I90" i="1"/>
  <c r="J90" i="1"/>
  <c r="K90" i="1"/>
  <c r="L90" i="1"/>
  <c r="M90" i="1"/>
  <c r="E58" i="1"/>
  <c r="E15" i="1"/>
  <c r="M91" i="1"/>
  <c r="L91" i="1"/>
  <c r="K91" i="1"/>
  <c r="J91" i="1"/>
  <c r="I91" i="1"/>
  <c r="H91" i="1"/>
  <c r="G91" i="1"/>
  <c r="F91" i="1"/>
  <c r="N52" i="1"/>
  <c r="M52" i="1"/>
  <c r="L52" i="1"/>
  <c r="K52" i="1"/>
  <c r="J52" i="1"/>
  <c r="I52" i="1"/>
  <c r="H52" i="1"/>
  <c r="G52" i="1"/>
  <c r="F52" i="1"/>
  <c r="E44" i="1"/>
  <c r="N135" i="1"/>
  <c r="M135" i="1"/>
  <c r="L135" i="1"/>
  <c r="K135" i="1"/>
  <c r="J135" i="1"/>
  <c r="I135" i="1"/>
  <c r="H135" i="1"/>
  <c r="G135" i="1"/>
  <c r="F135" i="1"/>
  <c r="N117" i="1"/>
  <c r="M117" i="1"/>
  <c r="L117" i="1"/>
  <c r="K117" i="1"/>
  <c r="J117" i="1"/>
  <c r="I117" i="1"/>
  <c r="H117" i="1"/>
  <c r="G117" i="1"/>
  <c r="F117" i="1"/>
  <c r="N90" i="1"/>
  <c r="N76" i="1"/>
  <c r="M76" i="1"/>
  <c r="L76" i="1"/>
  <c r="K76" i="1"/>
  <c r="J76" i="1"/>
  <c r="I76" i="1"/>
  <c r="H76" i="1"/>
  <c r="G76" i="1"/>
  <c r="F76" i="1"/>
  <c r="N57" i="1"/>
  <c r="M57" i="1"/>
  <c r="L57" i="1"/>
  <c r="K57" i="1"/>
  <c r="J57" i="1"/>
  <c r="I57" i="1"/>
  <c r="H57" i="1"/>
  <c r="G57" i="1"/>
  <c r="F57" i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F77" i="1" l="1"/>
  <c r="G77" i="1"/>
  <c r="H77" i="1"/>
  <c r="I77" i="1"/>
  <c r="J77" i="1"/>
  <c r="K77" i="1"/>
  <c r="L77" i="1"/>
  <c r="M77" i="1"/>
  <c r="N77" i="1"/>
  <c r="F58" i="1"/>
  <c r="G58" i="1"/>
  <c r="H58" i="1"/>
  <c r="I58" i="1"/>
  <c r="J58" i="1"/>
  <c r="K58" i="1"/>
  <c r="L58" i="1"/>
  <c r="M58" i="1"/>
  <c r="N58" i="1"/>
  <c r="F136" i="1"/>
  <c r="G136" i="1"/>
  <c r="H136" i="1"/>
  <c r="I136" i="1"/>
  <c r="J136" i="1"/>
  <c r="K136" i="1"/>
  <c r="L136" i="1"/>
  <c r="M136" i="1"/>
  <c r="N136" i="1"/>
  <c r="N91" i="1"/>
  <c r="N150" i="1" l="1"/>
  <c r="L150" i="1"/>
  <c r="L151" i="1" s="1"/>
  <c r="K150" i="1"/>
  <c r="K151" i="1" s="1"/>
  <c r="J150" i="1"/>
  <c r="J151" i="1" s="1"/>
  <c r="I150" i="1"/>
  <c r="I151" i="1" s="1"/>
  <c r="H150" i="1"/>
  <c r="H151" i="1" s="1"/>
  <c r="G150" i="1"/>
  <c r="G151" i="1" s="1"/>
  <c r="F150" i="1"/>
  <c r="F151" i="1" s="1"/>
  <c r="N105" i="1"/>
  <c r="N106" i="1" s="1"/>
  <c r="L105" i="1"/>
  <c r="L106" i="1" s="1"/>
  <c r="K105" i="1"/>
  <c r="K106" i="1" s="1"/>
  <c r="J105" i="1"/>
  <c r="J106" i="1" s="1"/>
  <c r="I105" i="1"/>
  <c r="I106" i="1" s="1"/>
  <c r="H105" i="1"/>
  <c r="H106" i="1" s="1"/>
  <c r="G105" i="1"/>
  <c r="G106" i="1" s="1"/>
  <c r="F105" i="1"/>
  <c r="F106" i="1" s="1"/>
  <c r="F43" i="1"/>
  <c r="F44" i="1" s="1"/>
  <c r="G43" i="1"/>
  <c r="G44" i="1" s="1"/>
  <c r="H43" i="1"/>
  <c r="H44" i="1" s="1"/>
  <c r="I43" i="1"/>
  <c r="I44" i="1" s="1"/>
  <c r="J43" i="1"/>
  <c r="J44" i="1" s="1"/>
  <c r="K43" i="1"/>
  <c r="K44" i="1" s="1"/>
  <c r="L43" i="1"/>
  <c r="L44" i="1" s="1"/>
  <c r="N43" i="1"/>
  <c r="N44" i="1" s="1"/>
  <c r="F28" i="1"/>
  <c r="F29" i="1" s="1"/>
  <c r="G28" i="1"/>
  <c r="G29" i="1" s="1"/>
  <c r="H28" i="1"/>
  <c r="H29" i="1" s="1"/>
  <c r="I28" i="1"/>
  <c r="I29" i="1" s="1"/>
  <c r="J28" i="1"/>
  <c r="J29" i="1" s="1"/>
  <c r="K28" i="1"/>
  <c r="K29" i="1" s="1"/>
  <c r="L28" i="1"/>
  <c r="L29" i="1" s="1"/>
  <c r="N28" i="1"/>
  <c r="N29" i="1" s="1"/>
  <c r="M105" i="1" l="1"/>
  <c r="M106" i="1" s="1"/>
  <c r="N151" i="1"/>
  <c r="M150" i="1" l="1"/>
  <c r="M151" i="1" s="1"/>
  <c r="M43" i="1"/>
  <c r="M44" i="1" s="1"/>
  <c r="M28" i="1"/>
  <c r="M29" i="1" s="1"/>
</calcChain>
</file>

<file path=xl/sharedStrings.xml><?xml version="1.0" encoding="utf-8"?>
<sst xmlns="http://schemas.openxmlformats.org/spreadsheetml/2006/main" count="177" uniqueCount="86">
  <si>
    <t>Чай с сахаром</t>
  </si>
  <si>
    <t>Кислота аскорбиновая</t>
  </si>
  <si>
    <t>Хлеб йодированный</t>
  </si>
  <si>
    <t>Сок фруктовый</t>
  </si>
  <si>
    <t>Компот из сухофруктов</t>
  </si>
  <si>
    <t>Чай с сахаром и лимоном</t>
  </si>
  <si>
    <t>Сосиски отварные</t>
  </si>
  <si>
    <t>Картофельное пюре</t>
  </si>
  <si>
    <t>Четвёртый день-Четверг</t>
  </si>
  <si>
    <t>Каша молочная"Дружба" с</t>
  </si>
  <si>
    <t>маслом сливочным</t>
  </si>
  <si>
    <t>Бутерброд с маслом и</t>
  </si>
  <si>
    <t>повидлом</t>
  </si>
  <si>
    <t>Пятый день-Пятница</t>
  </si>
  <si>
    <t>Меню разработано на основании рекомендаций  Сборника  технологических  нормативов  рецептур блюд и кулинарных изделий для ДОУ Пермской государственной медицинской академии Уральского Регионального Центра Питания  (2004 г.)</t>
  </si>
  <si>
    <t xml:space="preserve">Сборник рецептур на продукцию для питания детей ДОУ,  под редакцией Могильного М.П., Тутельяна В.А. (Москва 2016г.) </t>
  </si>
  <si>
    <t xml:space="preserve">Меню составила технолог  Е.Ю.Степура.  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</si>
  <si>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</si>
  <si>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</si>
  <si>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</si>
  <si>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</si>
  <si>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Второй день- Вторник</t>
  </si>
  <si>
    <t>Третий день- Среда</t>
  </si>
  <si>
    <t>Каша гречневая</t>
  </si>
  <si>
    <t>Седьмой день- Вторник</t>
  </si>
  <si>
    <t>рассыпчатая</t>
  </si>
  <si>
    <t>Восьмой день- Среда</t>
  </si>
  <si>
    <t>Гарнир сложный(картофельн</t>
  </si>
  <si>
    <t>пюре,капуста тушёная)</t>
  </si>
  <si>
    <t>Примерное цикличное меню</t>
  </si>
  <si>
    <t>Жаркое по- домашнему</t>
  </si>
  <si>
    <t>Соус томатный</t>
  </si>
  <si>
    <t>Гуляш из мяса птицы</t>
  </si>
  <si>
    <t xml:space="preserve">Макаронные изделия </t>
  </si>
  <si>
    <t>отварные</t>
  </si>
  <si>
    <t xml:space="preserve">    200/7</t>
  </si>
  <si>
    <t>Меню составила технолог Тараненко А.Ю.</t>
  </si>
  <si>
    <t>Девятый день - Четверг</t>
  </si>
  <si>
    <t xml:space="preserve"> Са, мг</t>
  </si>
  <si>
    <t xml:space="preserve">   B2, мг</t>
  </si>
  <si>
    <t xml:space="preserve">   B1, мг</t>
  </si>
  <si>
    <t xml:space="preserve">    Fe, мг</t>
  </si>
  <si>
    <t xml:space="preserve">    C, мг</t>
  </si>
  <si>
    <t xml:space="preserve"> Энерг.цен, ккал</t>
  </si>
  <si>
    <t xml:space="preserve"> № рецептуры</t>
  </si>
  <si>
    <t xml:space="preserve">    Б, г</t>
  </si>
  <si>
    <t xml:space="preserve">  Ж, г</t>
  </si>
  <si>
    <t xml:space="preserve">     У, г</t>
  </si>
  <si>
    <t xml:space="preserve"> выход,г</t>
  </si>
  <si>
    <t xml:space="preserve">                                                               Первый день- Понедельник</t>
  </si>
  <si>
    <t>Свекольник</t>
  </si>
  <si>
    <t>Суп из рыбной консервы</t>
  </si>
  <si>
    <t>Суп гороховый</t>
  </si>
  <si>
    <t>Завтрак</t>
  </si>
  <si>
    <t>Обед</t>
  </si>
  <si>
    <t>Десятый день- пятница</t>
  </si>
  <si>
    <t xml:space="preserve">для организации двухразового горячего питания </t>
  </si>
  <si>
    <t>школьников с ОВЗ г.Яровое</t>
  </si>
  <si>
    <t>Итого</t>
  </si>
  <si>
    <t>Уральского Регионального Центра Питания (2008)</t>
  </si>
  <si>
    <t>Пельмени</t>
  </si>
  <si>
    <t>пф</t>
  </si>
  <si>
    <t>Борщ с капустой</t>
  </si>
  <si>
    <t>200/5</t>
  </si>
  <si>
    <t>Котлета мясная</t>
  </si>
  <si>
    <t>Рыба, припущенная в молоке</t>
  </si>
  <si>
    <t>Печенье</t>
  </si>
  <si>
    <t xml:space="preserve"> </t>
  </si>
  <si>
    <t>Суп крестьянский с крупой</t>
  </si>
  <si>
    <t>Шестой день-понедельник</t>
  </si>
  <si>
    <t>Макароны отварные с сыром</t>
  </si>
  <si>
    <t>160/20</t>
  </si>
  <si>
    <t>Бутерброд с колбасой</t>
  </si>
  <si>
    <t>Плов из мяса говядины</t>
  </si>
  <si>
    <t>100/80</t>
  </si>
  <si>
    <t>Вареники с картофелем отварные с маслом</t>
  </si>
  <si>
    <t>Щи из свежей капусты</t>
  </si>
  <si>
    <t>Хлеб ржаной</t>
  </si>
  <si>
    <t>Пудинг из творога с рисом с</t>
  </si>
  <si>
    <t>молоком сгущённым</t>
  </si>
  <si>
    <t>150/20</t>
  </si>
  <si>
    <t>20/20</t>
  </si>
  <si>
    <t xml:space="preserve">    200/5</t>
  </si>
  <si>
    <t>20\5\15</t>
  </si>
  <si>
    <t>Омлет натуральный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</si>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</sst>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2" fillId="2" borderId="0" xfId="0" applyFont="1" applyFill="1"/>
    <xf numFmtId="2" fontId="2" fillId="0" borderId="0" xfId="0" applyNumberFormat="1" applyFont="1"/>
    <xf numFmtId="2" fontId="2" fillId="2" borderId="0" xfId="0" applyNumberFormat="1" applyFont="1" applyFill="1"/>
    <xf numFmtId="2" fontId="1" fillId="0" borderId="0" xfId="0" applyNumberFormat="1" applyFont="1"/>
    <xf numFmtId="0" fontId="2" fillId="2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1"/>
  <sheetViews>
    <sheetView tabSelected="1" topLeftCell="A22" zoomScaleNormal="100" workbookViewId="0">
      <selection activeCell="A32" sqref="A32:N34"/>
    </sheetView>
  </sheetViews>
  <sheetFormatPr defaultRowHeight="15" x14ac:dyDescent="0.25"/>
  <cols>
    <col min="3" max="3" width="6.42578125" customWidth="1"/>
    <col min="4" max="4" width="8.42578125" customWidth="1"/>
    <col min="5" max="5" width="11.28515625" bestFit="1" customWidth="1"/>
    <col min="12" max="12" width="9.28515625" customWidth="1"/>
    <col min="13" max="13" width="9.140625" customWidth="1"/>
    <col min="14" max="14" width="12.5703125" customWidth="1"/>
  </cols>
  <sheetData>
    <row r="1" spans="1:14" x14ac:dyDescent="0.25">
      <c r="E1" s="1"/>
      <c r="J1" t="s">
        <v>67</v>
      </c>
    </row>
    <row r="2" spans="1:14" s="2" customFormat="1" ht="15.75" x14ac:dyDescent="0.25">
      <c r="A2" s="10" t="s">
        <v>49</v>
      </c>
    </row>
    <row r="3" spans="1:14" s="2" customFormat="1" ht="19.5" customHeight="1" x14ac:dyDescent="0.25"/>
    <row r="4" spans="1:14" s="2" customFormat="1" ht="30.75" customHeight="1" x14ac:dyDescent="0.25">
      <c r="A4" s="10" t="s">
        <v>53</v>
      </c>
      <c r="D4" s="17" t="s">
        <v>44</v>
      </c>
      <c r="E4" s="10" t="s">
        <v>48</v>
      </c>
      <c r="F4" s="10" t="s">
        <v>45</v>
      </c>
      <c r="G4" s="10" t="s">
        <v>46</v>
      </c>
      <c r="H4" s="10" t="s">
        <v>47</v>
      </c>
      <c r="I4" s="10" t="s">
        <v>38</v>
      </c>
      <c r="J4" s="18" t="s">
        <v>41</v>
      </c>
      <c r="K4" s="18" t="s">
        <v>40</v>
      </c>
      <c r="L4" s="10" t="s">
        <v>39</v>
      </c>
      <c r="M4" s="10" t="s">
        <v>42</v>
      </c>
      <c r="N4" s="17" t="s">
        <v>43</v>
      </c>
    </row>
    <row r="5" spans="1:14" s="2" customFormat="1" ht="15.75" x14ac:dyDescent="0.25">
      <c r="A5" s="2" t="s">
        <v>84</v>
      </c>
      <c r="D5" s="2">
        <v>132</v>
      </c>
      <c r="E5" s="2">
        <v>150</v>
      </c>
      <c r="F5" s="13">
        <v>13.43</v>
      </c>
      <c r="G5" s="13">
        <v>11.72</v>
      </c>
      <c r="H5" s="13">
        <v>3.5</v>
      </c>
      <c r="I5" s="13">
        <v>107.1</v>
      </c>
      <c r="J5" s="13">
        <v>2.7</v>
      </c>
      <c r="K5" s="13">
        <v>0.1</v>
      </c>
      <c r="L5" s="13">
        <v>0.01</v>
      </c>
      <c r="M5" s="13">
        <v>0.23</v>
      </c>
      <c r="N5" s="13">
        <v>293.10000000000002</v>
      </c>
    </row>
    <row r="6" spans="1:14" s="2" customFormat="1" ht="15.75" x14ac:dyDescent="0.25">
      <c r="A6" s="2" t="s">
        <v>66</v>
      </c>
      <c r="E6" s="2">
        <v>30</v>
      </c>
      <c r="F6" s="14">
        <v>2.85</v>
      </c>
      <c r="G6" s="14">
        <v>2.85</v>
      </c>
      <c r="H6" s="14">
        <v>21.6</v>
      </c>
      <c r="I6" s="14">
        <v>8.1999999999999993</v>
      </c>
      <c r="J6" s="14">
        <v>0.37</v>
      </c>
      <c r="K6" s="14">
        <v>0.03</v>
      </c>
      <c r="L6" s="14">
        <v>0.03</v>
      </c>
      <c r="M6" s="14">
        <v>0.01</v>
      </c>
      <c r="N6" s="14">
        <v>135</v>
      </c>
    </row>
    <row r="7" spans="1:14" s="2" customFormat="1" ht="15.75" x14ac:dyDescent="0.25">
      <c r="A7" s="2" t="s">
        <v>0</v>
      </c>
      <c r="D7" s="2">
        <v>299</v>
      </c>
      <c r="E7" s="2">
        <v>200</v>
      </c>
      <c r="F7" s="13">
        <v>0.05</v>
      </c>
      <c r="G7" s="13">
        <v>0.02</v>
      </c>
      <c r="H7" s="13">
        <v>9.32</v>
      </c>
      <c r="I7" s="13">
        <v>8</v>
      </c>
      <c r="J7" s="13">
        <v>0.19</v>
      </c>
      <c r="K7" s="13">
        <v>0</v>
      </c>
      <c r="L7" s="13">
        <v>0.02</v>
      </c>
      <c r="M7" s="13">
        <v>0.02</v>
      </c>
      <c r="N7" s="13">
        <v>37.299999999999997</v>
      </c>
    </row>
    <row r="8" spans="1:14" s="2" customFormat="1" ht="15.75" x14ac:dyDescent="0.25">
      <c r="A8" s="2" t="s">
        <v>1</v>
      </c>
      <c r="E8" s="2">
        <v>2.5000000000000001E-2</v>
      </c>
      <c r="F8" s="13"/>
      <c r="G8" s="13"/>
      <c r="H8" s="13"/>
      <c r="I8" s="13"/>
      <c r="J8" s="13"/>
      <c r="K8" s="13"/>
      <c r="L8" s="13"/>
      <c r="M8" s="13">
        <v>25</v>
      </c>
      <c r="N8" s="13"/>
    </row>
    <row r="9" spans="1:14" s="2" customFormat="1" ht="15.75" x14ac:dyDescent="0.25">
      <c r="A9" s="10" t="s">
        <v>58</v>
      </c>
      <c r="B9"/>
      <c r="C9"/>
      <c r="D9"/>
      <c r="E9" s="15">
        <f t="shared" ref="E9:M9" si="0">E5+E6+E7+E8</f>
        <v>380.02499999999998</v>
      </c>
      <c r="F9" s="15">
        <f t="shared" si="0"/>
        <v>16.330000000000002</v>
      </c>
      <c r="G9" s="15">
        <f t="shared" si="0"/>
        <v>14.59</v>
      </c>
      <c r="H9" s="15">
        <f t="shared" si="0"/>
        <v>34.42</v>
      </c>
      <c r="I9" s="15">
        <f t="shared" si="0"/>
        <v>123.3</v>
      </c>
      <c r="J9" s="15">
        <f t="shared" si="0"/>
        <v>3.2600000000000002</v>
      </c>
      <c r="K9" s="15">
        <f t="shared" si="0"/>
        <v>0.13</v>
      </c>
      <c r="L9" s="15">
        <f t="shared" si="0"/>
        <v>0.06</v>
      </c>
      <c r="M9" s="15">
        <f t="shared" si="0"/>
        <v>25.26</v>
      </c>
      <c r="N9" s="15">
        <f>N5+N6+N7+N8</f>
        <v>465.40000000000003</v>
      </c>
    </row>
    <row r="10" spans="1:14" s="2" customFormat="1" ht="15.75" x14ac:dyDescent="0.25">
      <c r="A10" s="10" t="s">
        <v>54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" customFormat="1" ht="15.75" x14ac:dyDescent="0.25">
      <c r="A11" s="2" t="s">
        <v>52</v>
      </c>
      <c r="D11" s="2">
        <v>45</v>
      </c>
      <c r="E11" s="2">
        <v>250</v>
      </c>
      <c r="F11" s="13">
        <v>5.5</v>
      </c>
      <c r="G11" s="13">
        <v>5.3</v>
      </c>
      <c r="H11" s="13">
        <v>16.3</v>
      </c>
      <c r="I11" s="13">
        <v>38</v>
      </c>
      <c r="J11" s="13">
        <v>2.0299999999999998</v>
      </c>
      <c r="K11" s="13">
        <v>0.23</v>
      </c>
      <c r="L11" s="13">
        <v>0.08</v>
      </c>
      <c r="M11" s="13">
        <v>5.8</v>
      </c>
      <c r="N11" s="13">
        <v>134.75</v>
      </c>
    </row>
    <row r="12" spans="1:14" s="2" customFormat="1" ht="15.75" x14ac:dyDescent="0.25">
      <c r="A12" s="2" t="s">
        <v>2</v>
      </c>
      <c r="E12" s="2">
        <v>25</v>
      </c>
      <c r="F12" s="13">
        <v>1.19</v>
      </c>
      <c r="G12" s="13">
        <v>1.02</v>
      </c>
      <c r="H12" s="13">
        <v>11.88</v>
      </c>
      <c r="I12" s="13">
        <v>31.25</v>
      </c>
      <c r="J12" s="13">
        <v>0.9</v>
      </c>
      <c r="K12" s="13">
        <v>0.1</v>
      </c>
      <c r="L12" s="13">
        <v>6.3E-2</v>
      </c>
      <c r="M12" s="13">
        <v>0.05</v>
      </c>
      <c r="N12" s="13">
        <v>64.150000000000006</v>
      </c>
    </row>
    <row r="13" spans="1:14" s="2" customFormat="1" ht="15.75" x14ac:dyDescent="0.25">
      <c r="A13" s="2" t="s">
        <v>0</v>
      </c>
      <c r="D13" s="2">
        <v>299</v>
      </c>
      <c r="E13" s="2">
        <v>200</v>
      </c>
      <c r="F13" s="13">
        <v>0.05</v>
      </c>
      <c r="G13" s="13">
        <v>0.02</v>
      </c>
      <c r="H13" s="13">
        <v>9.32</v>
      </c>
      <c r="I13" s="13">
        <v>10.6</v>
      </c>
      <c r="J13" s="13">
        <v>0.3</v>
      </c>
      <c r="K13" s="13"/>
      <c r="L13" s="13">
        <v>3.0000000000000001E-3</v>
      </c>
      <c r="M13" s="13">
        <v>0.03</v>
      </c>
      <c r="N13" s="13">
        <v>37.299999999999997</v>
      </c>
    </row>
    <row r="14" spans="1:14" s="2" customFormat="1" ht="15.75" x14ac:dyDescent="0.25">
      <c r="A14" s="15" t="s">
        <v>58</v>
      </c>
      <c r="E14" s="10">
        <v>475</v>
      </c>
      <c r="F14" s="11">
        <f t="shared" ref="F14:N14" si="1">SUM(F11:F13)</f>
        <v>6.7399999999999993</v>
      </c>
      <c r="G14" s="11">
        <f t="shared" si="1"/>
        <v>6.34</v>
      </c>
      <c r="H14" s="11">
        <f t="shared" si="1"/>
        <v>37.5</v>
      </c>
      <c r="I14" s="11">
        <f t="shared" si="1"/>
        <v>79.849999999999994</v>
      </c>
      <c r="J14" s="11">
        <f t="shared" si="1"/>
        <v>3.2299999999999995</v>
      </c>
      <c r="K14" s="11">
        <f t="shared" si="1"/>
        <v>0.33</v>
      </c>
      <c r="L14" s="11">
        <f t="shared" si="1"/>
        <v>0.14600000000000002</v>
      </c>
      <c r="M14" s="11">
        <f t="shared" si="1"/>
        <v>5.88</v>
      </c>
      <c r="N14" s="11">
        <f t="shared" si="1"/>
        <v>236.2</v>
      </c>
    </row>
    <row r="15" spans="1:14" s="2" customFormat="1" ht="15.75" x14ac:dyDescent="0.25">
      <c r="A15" s="11" t="s">
        <v>58</v>
      </c>
      <c r="E15" s="11">
        <f t="shared" ref="E15:M15" si="2">E9+E14</f>
        <v>855.02499999999998</v>
      </c>
      <c r="F15" s="11">
        <f t="shared" si="2"/>
        <v>23.07</v>
      </c>
      <c r="G15" s="11">
        <f t="shared" si="2"/>
        <v>20.93</v>
      </c>
      <c r="H15" s="11">
        <f t="shared" si="2"/>
        <v>71.92</v>
      </c>
      <c r="I15" s="11">
        <f t="shared" si="2"/>
        <v>203.14999999999998</v>
      </c>
      <c r="J15" s="11">
        <f t="shared" si="2"/>
        <v>6.49</v>
      </c>
      <c r="K15" s="11">
        <f t="shared" si="2"/>
        <v>0.46</v>
      </c>
      <c r="L15" s="11">
        <f t="shared" si="2"/>
        <v>0.20600000000000002</v>
      </c>
      <c r="M15" s="11">
        <f t="shared" si="2"/>
        <v>31.14</v>
      </c>
      <c r="N15" s="11">
        <f>N9+N14</f>
        <v>701.6</v>
      </c>
    </row>
    <row r="16" spans="1:14" s="2" customFormat="1" ht="15.75" x14ac:dyDescent="0.25">
      <c r="E16" s="10" t="s">
        <v>21</v>
      </c>
      <c r="F16" s="11"/>
      <c r="G16" s="11"/>
      <c r="H16" s="13"/>
      <c r="I16" s="13"/>
      <c r="J16" s="13"/>
      <c r="K16" s="13"/>
      <c r="L16" s="13"/>
      <c r="M16" s="13"/>
      <c r="N16" s="13"/>
    </row>
    <row r="17" spans="1:14" s="2" customFormat="1" ht="15.75" x14ac:dyDescent="0.25">
      <c r="A17" s="1" t="s">
        <v>53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2" customFormat="1" ht="15.75" x14ac:dyDescent="0.25">
      <c r="A18" t="s">
        <v>7</v>
      </c>
      <c r="B18"/>
      <c r="C18"/>
      <c r="D18">
        <v>241</v>
      </c>
      <c r="E18">
        <v>180</v>
      </c>
      <c r="F18">
        <v>3.8</v>
      </c>
      <c r="G18">
        <v>7.3</v>
      </c>
      <c r="H18">
        <v>28</v>
      </c>
      <c r="I18">
        <v>44.28</v>
      </c>
      <c r="J18">
        <v>1.2</v>
      </c>
      <c r="K18">
        <v>0.17</v>
      </c>
      <c r="L18">
        <v>0.13</v>
      </c>
      <c r="M18">
        <v>21.8</v>
      </c>
      <c r="N18">
        <v>192.6</v>
      </c>
    </row>
    <row r="19" spans="1:14" s="2" customFormat="1" ht="15.75" x14ac:dyDescent="0.25">
      <c r="A19" t="s">
        <v>64</v>
      </c>
      <c r="B19"/>
      <c r="C19"/>
      <c r="D19" t="s">
        <v>61</v>
      </c>
      <c r="E19">
        <v>100</v>
      </c>
      <c r="F19">
        <v>8.86</v>
      </c>
      <c r="G19">
        <v>26.16</v>
      </c>
      <c r="H19">
        <v>12.83</v>
      </c>
      <c r="I19">
        <v>34.5</v>
      </c>
      <c r="J19">
        <v>1.31</v>
      </c>
      <c r="K19">
        <v>0.36</v>
      </c>
      <c r="L19">
        <v>0.11</v>
      </c>
      <c r="M19">
        <v>0.12</v>
      </c>
      <c r="N19">
        <v>285</v>
      </c>
    </row>
    <row r="20" spans="1:14" s="2" customFormat="1" ht="15.75" x14ac:dyDescent="0.25">
      <c r="A20" t="s">
        <v>4</v>
      </c>
      <c r="B20"/>
      <c r="C20"/>
      <c r="D20">
        <v>283</v>
      </c>
      <c r="E20">
        <v>200</v>
      </c>
      <c r="F20">
        <v>0.44</v>
      </c>
      <c r="G20">
        <v>0.02</v>
      </c>
      <c r="H20">
        <v>27.8</v>
      </c>
      <c r="I20">
        <v>31.8</v>
      </c>
      <c r="J20">
        <v>1.25</v>
      </c>
      <c r="K20">
        <v>0</v>
      </c>
      <c r="L20">
        <v>0.01</v>
      </c>
      <c r="M20">
        <v>0.4</v>
      </c>
      <c r="N20">
        <v>113</v>
      </c>
    </row>
    <row r="21" spans="1:14" s="2" customFormat="1" ht="15.75" x14ac:dyDescent="0.25">
      <c r="A21" t="s">
        <v>1</v>
      </c>
      <c r="B21"/>
      <c r="C21"/>
      <c r="D21"/>
      <c r="E21">
        <v>2.5000000000000001E-2</v>
      </c>
      <c r="F21"/>
      <c r="G21"/>
      <c r="H21"/>
      <c r="I21"/>
      <c r="J21"/>
      <c r="K21"/>
      <c r="L21"/>
      <c r="M21">
        <v>25</v>
      </c>
      <c r="N21"/>
    </row>
    <row r="22" spans="1:14" s="2" customFormat="1" ht="15.75" x14ac:dyDescent="0.25">
      <c r="A22" t="s">
        <v>2</v>
      </c>
      <c r="B22"/>
      <c r="C22"/>
      <c r="D22"/>
      <c r="E22">
        <v>25</v>
      </c>
      <c r="F22">
        <v>1.19</v>
      </c>
      <c r="G22">
        <v>1.02</v>
      </c>
      <c r="H22">
        <v>11.88</v>
      </c>
      <c r="I22">
        <v>31.25</v>
      </c>
      <c r="J22">
        <v>0.9</v>
      </c>
      <c r="K22">
        <v>0.1</v>
      </c>
      <c r="L22">
        <v>0.06</v>
      </c>
      <c r="M22">
        <v>0.05</v>
      </c>
      <c r="N22">
        <v>64.150000000000006</v>
      </c>
    </row>
    <row r="23" spans="1:14" s="2" customFormat="1" ht="15.75" x14ac:dyDescent="0.25">
      <c r="A23" s="2" t="s">
        <v>77</v>
      </c>
      <c r="E23" s="2">
        <v>10</v>
      </c>
      <c r="F23" s="13">
        <v>0.85</v>
      </c>
      <c r="G23" s="13">
        <v>0.33</v>
      </c>
      <c r="H23" s="13">
        <v>4.25</v>
      </c>
      <c r="I23" s="13">
        <v>0.7</v>
      </c>
      <c r="J23" s="13">
        <v>0.3</v>
      </c>
      <c r="K23" s="13">
        <v>0.04</v>
      </c>
      <c r="L23" s="13">
        <v>0.03</v>
      </c>
      <c r="M23" s="13">
        <v>0.04</v>
      </c>
      <c r="N23" s="13">
        <v>25.4</v>
      </c>
    </row>
    <row r="24" spans="1:14" s="2" customFormat="1" ht="15.75" x14ac:dyDescent="0.25">
      <c r="A24" s="1" t="s">
        <v>58</v>
      </c>
      <c r="B24"/>
      <c r="C24"/>
      <c r="D24"/>
      <c r="E24" s="15">
        <f t="shared" ref="E24:M24" si="3">E18+E19+E20+E21+E22+E23</f>
        <v>515.02499999999998</v>
      </c>
      <c r="F24" s="15">
        <f t="shared" si="3"/>
        <v>15.139999999999999</v>
      </c>
      <c r="G24" s="15">
        <f t="shared" si="3"/>
        <v>34.830000000000005</v>
      </c>
      <c r="H24" s="15">
        <f t="shared" si="3"/>
        <v>84.759999999999991</v>
      </c>
      <c r="I24" s="15">
        <f t="shared" si="3"/>
        <v>142.52999999999997</v>
      </c>
      <c r="J24" s="15">
        <f t="shared" si="3"/>
        <v>4.96</v>
      </c>
      <c r="K24" s="15">
        <f t="shared" si="3"/>
        <v>0.67</v>
      </c>
      <c r="L24" s="15">
        <f t="shared" si="3"/>
        <v>0.33999999999999997</v>
      </c>
      <c r="M24" s="15">
        <f t="shared" si="3"/>
        <v>47.41</v>
      </c>
      <c r="N24" s="15">
        <f>N18+N19+N20+N21+N22+N23</f>
        <v>680.15</v>
      </c>
    </row>
    <row r="25" spans="1:14" s="2" customFormat="1" ht="15.75" x14ac:dyDescent="0.25">
      <c r="A25" s="10" t="s">
        <v>54</v>
      </c>
      <c r="F25" s="11"/>
      <c r="G25" s="11"/>
      <c r="H25" s="11"/>
      <c r="I25" s="11"/>
      <c r="J25" s="11"/>
      <c r="K25" s="11"/>
      <c r="L25" s="11"/>
      <c r="M25" s="11"/>
      <c r="N25" s="11"/>
    </row>
    <row r="26" spans="1:14" s="2" customFormat="1" ht="15.75" x14ac:dyDescent="0.25">
      <c r="A26" s="2" t="s">
        <v>60</v>
      </c>
      <c r="D26" s="12" t="s">
        <v>61</v>
      </c>
      <c r="E26" s="2" t="s">
        <v>63</v>
      </c>
      <c r="F26" s="13">
        <v>30.93</v>
      </c>
      <c r="G26" s="13">
        <v>16</v>
      </c>
      <c r="H26" s="13">
        <v>59.33</v>
      </c>
      <c r="I26" s="13">
        <v>46.13</v>
      </c>
      <c r="J26" s="13">
        <v>4.4000000000000004</v>
      </c>
      <c r="K26" s="13">
        <v>0.2</v>
      </c>
      <c r="L26" s="13">
        <v>0.2</v>
      </c>
      <c r="M26" s="13">
        <v>1</v>
      </c>
      <c r="N26" s="13">
        <v>489.33</v>
      </c>
    </row>
    <row r="27" spans="1:14" s="2" customFormat="1" ht="15.75" x14ac:dyDescent="0.25">
      <c r="A27" s="2" t="s">
        <v>0</v>
      </c>
      <c r="D27" s="2">
        <v>299</v>
      </c>
      <c r="E27" s="2">
        <v>200</v>
      </c>
      <c r="F27" s="13">
        <v>0.05</v>
      </c>
      <c r="G27" s="13">
        <v>0.02</v>
      </c>
      <c r="H27" s="13">
        <v>9.32</v>
      </c>
      <c r="I27" s="13">
        <v>10.6</v>
      </c>
      <c r="J27" s="13">
        <v>0.3</v>
      </c>
      <c r="K27" s="13"/>
      <c r="L27" s="13">
        <v>0</v>
      </c>
      <c r="M27" s="13">
        <v>0.03</v>
      </c>
      <c r="N27" s="13">
        <v>37.299999999999997</v>
      </c>
    </row>
    <row r="28" spans="1:14" s="2" customFormat="1" ht="15.75" x14ac:dyDescent="0.25">
      <c r="A28" s="15" t="s">
        <v>58</v>
      </c>
      <c r="E28" s="10">
        <v>405</v>
      </c>
      <c r="F28" s="11">
        <f t="shared" ref="F28:N28" si="4">SUM(F26:F27)</f>
        <v>30.98</v>
      </c>
      <c r="G28" s="11">
        <f t="shared" si="4"/>
        <v>16.02</v>
      </c>
      <c r="H28" s="11">
        <f t="shared" si="4"/>
        <v>68.650000000000006</v>
      </c>
      <c r="I28" s="11">
        <f t="shared" si="4"/>
        <v>56.730000000000004</v>
      </c>
      <c r="J28" s="11">
        <f t="shared" si="4"/>
        <v>4.7</v>
      </c>
      <c r="K28" s="11">
        <f t="shared" si="4"/>
        <v>0.2</v>
      </c>
      <c r="L28" s="11">
        <f t="shared" si="4"/>
        <v>0.2</v>
      </c>
      <c r="M28" s="11">
        <f t="shared" si="4"/>
        <v>1.03</v>
      </c>
      <c r="N28" s="11">
        <f t="shared" si="4"/>
        <v>526.63</v>
      </c>
    </row>
    <row r="29" spans="1:14" s="2" customFormat="1" ht="15.75" x14ac:dyDescent="0.25">
      <c r="A29" s="11" t="s">
        <v>58</v>
      </c>
      <c r="E29" s="11">
        <f t="shared" ref="E29:M29" si="5">E24+E28</f>
        <v>920.02499999999998</v>
      </c>
      <c r="F29" s="11">
        <f t="shared" si="5"/>
        <v>46.12</v>
      </c>
      <c r="G29" s="11">
        <f t="shared" si="5"/>
        <v>50.850000000000009</v>
      </c>
      <c r="H29" s="11">
        <f t="shared" si="5"/>
        <v>153.41</v>
      </c>
      <c r="I29" s="11">
        <f t="shared" si="5"/>
        <v>199.26</v>
      </c>
      <c r="J29" s="11">
        <f t="shared" si="5"/>
        <v>9.66</v>
      </c>
      <c r="K29" s="11">
        <f t="shared" si="5"/>
        <v>0.87000000000000011</v>
      </c>
      <c r="L29" s="11">
        <f t="shared" si="5"/>
        <v>0.54</v>
      </c>
      <c r="M29" s="11">
        <f t="shared" si="5"/>
        <v>48.44</v>
      </c>
      <c r="N29" s="11">
        <f>N24+N28</f>
        <v>1206.78</v>
      </c>
    </row>
    <row r="30" spans="1:14" s="2" customFormat="1" ht="15.75" x14ac:dyDescent="0.25">
      <c r="E30" s="1" t="s">
        <v>22</v>
      </c>
      <c r="F30" s="13"/>
      <c r="G30" s="13"/>
      <c r="H30" s="13"/>
      <c r="I30" s="13"/>
      <c r="J30" s="13"/>
      <c r="K30" s="13"/>
      <c r="L30" s="13"/>
      <c r="M30" s="13"/>
      <c r="N30" s="13"/>
    </row>
    <row r="31" spans="1:14" s="2" customFormat="1" ht="15.75" x14ac:dyDescent="0.25">
      <c r="A31" s="10" t="s">
        <v>53</v>
      </c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A32" t="s">
        <v>32</v>
      </c>
      <c r="D32">
        <v>180</v>
      </c>
      <c r="E32">
        <v>100</v>
      </c>
      <c r="F32">
        <v>18.059999999999999</v>
      </c>
      <c r="G32">
        <v>20.2</v>
      </c>
      <c r="H32">
        <v>5.6</v>
      </c>
      <c r="I32">
        <v>24.34</v>
      </c>
      <c r="J32">
        <v>0.96</v>
      </c>
      <c r="K32">
        <v>0.04</v>
      </c>
      <c r="L32">
        <v>0.09</v>
      </c>
      <c r="M32">
        <v>0.5</v>
      </c>
      <c r="N32">
        <v>276.27999999999997</v>
      </c>
    </row>
    <row r="33" spans="1:14" x14ac:dyDescent="0.25">
      <c r="A33" t="s">
        <v>33</v>
      </c>
    </row>
    <row r="34" spans="1:14" s="2" customFormat="1" ht="15.75" x14ac:dyDescent="0.25">
      <c r="A34" t="s">
        <v>34</v>
      </c>
      <c r="B34"/>
      <c r="C34"/>
      <c r="D34">
        <v>227</v>
      </c>
      <c r="E34">
        <v>180</v>
      </c>
      <c r="F34">
        <v>6.62</v>
      </c>
      <c r="G34">
        <v>6.63</v>
      </c>
      <c r="H34">
        <v>44.16</v>
      </c>
      <c r="I34">
        <v>6.1</v>
      </c>
      <c r="J34">
        <v>1.4</v>
      </c>
      <c r="K34">
        <v>0.08</v>
      </c>
      <c r="L34">
        <v>0.03</v>
      </c>
      <c r="M34">
        <v>0</v>
      </c>
      <c r="N34">
        <v>277.44</v>
      </c>
    </row>
    <row r="35" spans="1:14" s="2" customFormat="1" ht="15.75" x14ac:dyDescent="0.25">
      <c r="A35" t="s">
        <v>0</v>
      </c>
      <c r="B35"/>
      <c r="C35"/>
      <c r="D35">
        <v>299</v>
      </c>
      <c r="E35">
        <v>200</v>
      </c>
      <c r="F35">
        <v>0.05</v>
      </c>
      <c r="G35">
        <v>0.02</v>
      </c>
      <c r="H35">
        <v>9.32</v>
      </c>
      <c r="I35">
        <v>8</v>
      </c>
      <c r="J35">
        <v>0.19</v>
      </c>
      <c r="K35">
        <v>0</v>
      </c>
      <c r="L35">
        <v>0.02</v>
      </c>
      <c r="M35">
        <v>0.02</v>
      </c>
      <c r="N35">
        <v>37.299999999999997</v>
      </c>
    </row>
    <row r="36" spans="1:14" s="2" customFormat="1" ht="15.75" x14ac:dyDescent="0.25">
      <c r="A36" t="s">
        <v>1</v>
      </c>
      <c r="B36"/>
      <c r="C36"/>
      <c r="D36"/>
      <c r="E36">
        <v>2.5000000000000001E-2</v>
      </c>
      <c r="F36"/>
      <c r="G36"/>
      <c r="H36"/>
      <c r="I36"/>
      <c r="J36"/>
      <c r="K36"/>
      <c r="L36"/>
      <c r="M36">
        <v>25</v>
      </c>
      <c r="N36"/>
    </row>
    <row r="37" spans="1:14" s="2" customFormat="1" ht="15.75" x14ac:dyDescent="0.25">
      <c r="A37" t="s">
        <v>2</v>
      </c>
      <c r="B37"/>
      <c r="C37"/>
      <c r="D37"/>
      <c r="E37">
        <v>25</v>
      </c>
      <c r="F37">
        <v>1.19</v>
      </c>
      <c r="G37">
        <v>1.02</v>
      </c>
      <c r="H37">
        <v>11.88</v>
      </c>
      <c r="I37">
        <v>31.25</v>
      </c>
      <c r="J37">
        <v>0.9</v>
      </c>
      <c r="K37">
        <v>0.1</v>
      </c>
      <c r="L37">
        <v>0.06</v>
      </c>
      <c r="M37">
        <v>0.05</v>
      </c>
      <c r="N37">
        <v>64.150000000000006</v>
      </c>
    </row>
    <row r="38" spans="1:14" x14ac:dyDescent="0.25">
      <c r="A38" s="1" t="s">
        <v>58</v>
      </c>
      <c r="E38" s="15">
        <f t="shared" ref="E38:M38" si="6">E32+E34+E35+E36+E37</f>
        <v>505.02499999999998</v>
      </c>
      <c r="F38" s="15">
        <f t="shared" si="6"/>
        <v>25.92</v>
      </c>
      <c r="G38" s="15">
        <f t="shared" si="6"/>
        <v>27.869999999999997</v>
      </c>
      <c r="H38" s="15">
        <f t="shared" si="6"/>
        <v>70.959999999999994</v>
      </c>
      <c r="I38" s="15">
        <f t="shared" si="6"/>
        <v>69.69</v>
      </c>
      <c r="J38" s="15">
        <f t="shared" si="6"/>
        <v>3.4499999999999997</v>
      </c>
      <c r="K38" s="15">
        <f t="shared" si="6"/>
        <v>0.22</v>
      </c>
      <c r="L38" s="15">
        <f t="shared" si="6"/>
        <v>0.19999999999999998</v>
      </c>
      <c r="M38" s="15">
        <f t="shared" si="6"/>
        <v>25.57</v>
      </c>
      <c r="N38" s="15">
        <f>N32+N34+N35+N36+N37</f>
        <v>655.16999999999996</v>
      </c>
    </row>
    <row r="39" spans="1:14" x14ac:dyDescent="0.25">
      <c r="A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2" t="s">
        <v>76</v>
      </c>
      <c r="B40" s="2"/>
      <c r="C40" s="2"/>
      <c r="D40" s="2">
        <v>62</v>
      </c>
      <c r="E40" s="2">
        <v>250</v>
      </c>
      <c r="F40" s="13">
        <v>1.8</v>
      </c>
      <c r="G40" s="13">
        <v>4.9000000000000004</v>
      </c>
      <c r="H40" s="13">
        <v>8.5</v>
      </c>
      <c r="I40" s="13">
        <v>43.38</v>
      </c>
      <c r="J40" s="13">
        <v>0.75</v>
      </c>
      <c r="K40" s="13">
        <v>0.06</v>
      </c>
      <c r="L40" s="13">
        <v>4.4999999999999998E-2</v>
      </c>
      <c r="M40" s="13">
        <v>18.5</v>
      </c>
      <c r="N40" s="13">
        <v>84.75</v>
      </c>
    </row>
    <row r="41" spans="1:14" ht="15.75" x14ac:dyDescent="0.25">
      <c r="A41" s="2" t="s">
        <v>2</v>
      </c>
      <c r="E41" s="2">
        <v>25</v>
      </c>
      <c r="F41" s="13">
        <v>1.19</v>
      </c>
      <c r="G41" s="13">
        <v>1.02</v>
      </c>
      <c r="H41" s="13">
        <v>11.88</v>
      </c>
      <c r="I41" s="13">
        <v>31.25</v>
      </c>
      <c r="J41" s="13">
        <v>0.9</v>
      </c>
      <c r="K41" s="13">
        <v>0.1</v>
      </c>
      <c r="L41" s="13">
        <v>0.06</v>
      </c>
      <c r="M41" s="13">
        <v>0.05</v>
      </c>
      <c r="N41" s="13">
        <v>64.150000000000006</v>
      </c>
    </row>
    <row r="42" spans="1:14" x14ac:dyDescent="0.25">
      <c r="A42" t="s">
        <v>0</v>
      </c>
      <c r="D42">
        <v>299</v>
      </c>
      <c r="E42">
        <v>200</v>
      </c>
      <c r="F42">
        <v>0.05</v>
      </c>
      <c r="G42">
        <v>0.02</v>
      </c>
      <c r="H42">
        <v>9.32</v>
      </c>
      <c r="I42">
        <v>8</v>
      </c>
      <c r="J42">
        <v>0.19</v>
      </c>
      <c r="K42">
        <v>0</v>
      </c>
      <c r="L42">
        <v>0.02</v>
      </c>
      <c r="M42">
        <v>0.02</v>
      </c>
      <c r="N42">
        <v>37.299999999999997</v>
      </c>
    </row>
    <row r="43" spans="1:14" ht="15.75" x14ac:dyDescent="0.25">
      <c r="A43" s="15" t="s">
        <v>58</v>
      </c>
      <c r="B43" s="2"/>
      <c r="C43" s="2"/>
      <c r="D43" s="2"/>
      <c r="E43" s="10">
        <v>475</v>
      </c>
      <c r="F43" s="11">
        <f t="shared" ref="F43:N43" si="7">SUM(F40:F42)</f>
        <v>3.04</v>
      </c>
      <c r="G43" s="11">
        <f t="shared" si="7"/>
        <v>5.9399999999999995</v>
      </c>
      <c r="H43" s="11">
        <f t="shared" si="7"/>
        <v>29.700000000000003</v>
      </c>
      <c r="I43" s="11">
        <f t="shared" si="7"/>
        <v>82.63</v>
      </c>
      <c r="J43" s="11">
        <f t="shared" si="7"/>
        <v>1.8399999999999999</v>
      </c>
      <c r="K43" s="11">
        <f t="shared" si="7"/>
        <v>0.16</v>
      </c>
      <c r="L43" s="11">
        <f t="shared" si="7"/>
        <v>0.125</v>
      </c>
      <c r="M43" s="11">
        <f t="shared" si="7"/>
        <v>18.57</v>
      </c>
      <c r="N43" s="11">
        <f t="shared" si="7"/>
        <v>186.2</v>
      </c>
    </row>
    <row r="44" spans="1:14" s="2" customFormat="1" ht="15.75" x14ac:dyDescent="0.25">
      <c r="A44" s="15" t="s">
        <v>58</v>
      </c>
      <c r="B44"/>
      <c r="C44"/>
      <c r="D44"/>
      <c r="E44" s="11">
        <f t="shared" ref="E44:M44" si="8">E38+E43</f>
        <v>980.02499999999998</v>
      </c>
      <c r="F44" s="11">
        <f t="shared" si="8"/>
        <v>28.96</v>
      </c>
      <c r="G44" s="11">
        <f t="shared" si="8"/>
        <v>33.809999999999995</v>
      </c>
      <c r="H44" s="11">
        <f t="shared" si="8"/>
        <v>100.66</v>
      </c>
      <c r="I44" s="11">
        <f t="shared" si="8"/>
        <v>152.32</v>
      </c>
      <c r="J44" s="11">
        <f t="shared" si="8"/>
        <v>5.2899999999999991</v>
      </c>
      <c r="K44" s="11">
        <f t="shared" si="8"/>
        <v>0.38</v>
      </c>
      <c r="L44" s="11">
        <f t="shared" si="8"/>
        <v>0.32499999999999996</v>
      </c>
      <c r="M44" s="11">
        <f t="shared" si="8"/>
        <v>44.14</v>
      </c>
      <c r="N44" s="11">
        <f>N38+N43</f>
        <v>841.36999999999989</v>
      </c>
    </row>
    <row r="45" spans="1:14" s="2" customFormat="1" ht="15.75" x14ac:dyDescent="0.25">
      <c r="E45" s="10" t="s">
        <v>8</v>
      </c>
      <c r="F45" s="13"/>
      <c r="G45" s="13"/>
      <c r="H45" s="13"/>
      <c r="I45" s="13"/>
      <c r="J45" s="13"/>
      <c r="K45" s="13"/>
      <c r="L45" s="13"/>
      <c r="M45" s="13"/>
      <c r="N45" s="13"/>
    </row>
    <row r="46" spans="1:14" s="2" customFormat="1" ht="15.75" x14ac:dyDescent="0.25">
      <c r="A46" s="10" t="s">
        <v>53</v>
      </c>
      <c r="F46" s="13"/>
      <c r="G46" s="13"/>
      <c r="H46" s="13"/>
      <c r="I46" s="13"/>
      <c r="J46" s="13"/>
      <c r="K46" s="13"/>
      <c r="L46" s="13"/>
      <c r="M46" s="13"/>
      <c r="N46" s="13"/>
    </row>
    <row r="47" spans="1:14" s="2" customFormat="1" ht="15.75" x14ac:dyDescent="0.25">
      <c r="A47" s="2" t="s">
        <v>78</v>
      </c>
      <c r="E47"/>
      <c r="F47"/>
      <c r="G47"/>
      <c r="H47"/>
      <c r="I47"/>
      <c r="J47"/>
      <c r="K47"/>
      <c r="L47"/>
      <c r="M47"/>
      <c r="N47"/>
    </row>
    <row r="48" spans="1:14" s="2" customFormat="1" ht="15.75" x14ac:dyDescent="0.25">
      <c r="A48" s="2" t="s">
        <v>79</v>
      </c>
      <c r="D48" s="2">
        <v>141</v>
      </c>
      <c r="E48" s="2" t="s">
        <v>80</v>
      </c>
      <c r="F48" s="13">
        <v>30.75</v>
      </c>
      <c r="G48" s="13">
        <v>21.13</v>
      </c>
      <c r="H48" s="13">
        <v>30.02</v>
      </c>
      <c r="I48" s="13">
        <v>257.8</v>
      </c>
      <c r="J48" s="13">
        <v>1.2150000000000001</v>
      </c>
      <c r="K48" s="13">
        <v>0.09</v>
      </c>
      <c r="L48" s="13">
        <v>0.45</v>
      </c>
      <c r="M48" s="13">
        <v>0.43</v>
      </c>
      <c r="N48" s="13">
        <v>432.25</v>
      </c>
    </row>
    <row r="49" spans="1:14" s="2" customFormat="1" ht="15.75" x14ac:dyDescent="0.25">
      <c r="A49" s="2" t="s">
        <v>66</v>
      </c>
      <c r="E49" s="2">
        <v>30</v>
      </c>
      <c r="F49" s="14">
        <v>2.85</v>
      </c>
      <c r="G49" s="14">
        <v>2.85</v>
      </c>
      <c r="H49" s="14">
        <v>21.6</v>
      </c>
      <c r="I49" s="14">
        <v>8.1999999999999993</v>
      </c>
      <c r="J49" s="14">
        <v>0.37</v>
      </c>
      <c r="K49" s="14">
        <v>0.03</v>
      </c>
      <c r="L49" s="14">
        <v>0.03</v>
      </c>
      <c r="M49" s="14">
        <v>0.01</v>
      </c>
      <c r="N49" s="14">
        <v>135</v>
      </c>
    </row>
    <row r="50" spans="1:14" s="2" customFormat="1" ht="15.75" x14ac:dyDescent="0.25">
      <c r="A50" s="2" t="s">
        <v>0</v>
      </c>
      <c r="D50" s="2">
        <v>299</v>
      </c>
      <c r="E50" s="2">
        <v>200</v>
      </c>
      <c r="F50" s="13">
        <v>0.05</v>
      </c>
      <c r="G50" s="13">
        <v>0.02</v>
      </c>
      <c r="H50" s="13">
        <v>9.32</v>
      </c>
      <c r="I50" s="13">
        <v>8</v>
      </c>
      <c r="J50" s="13">
        <v>0.19</v>
      </c>
      <c r="K50" s="13">
        <v>0</v>
      </c>
      <c r="L50" s="13">
        <v>0.02</v>
      </c>
      <c r="M50" s="13">
        <v>0.02</v>
      </c>
      <c r="N50" s="13">
        <v>37.299999999999997</v>
      </c>
    </row>
    <row r="51" spans="1:14" s="2" customFormat="1" ht="15.75" x14ac:dyDescent="0.25">
      <c r="A51" s="2" t="s">
        <v>1</v>
      </c>
      <c r="E51" s="2">
        <v>2.5000000000000001E-2</v>
      </c>
      <c r="F51" s="13"/>
      <c r="G51" s="13"/>
      <c r="H51" s="13"/>
      <c r="I51" s="13"/>
      <c r="J51" s="13"/>
      <c r="K51" s="13"/>
      <c r="L51" s="13"/>
      <c r="M51" s="13">
        <v>25</v>
      </c>
      <c r="N51" s="13"/>
    </row>
    <row r="52" spans="1:14" s="2" customFormat="1" ht="15.75" x14ac:dyDescent="0.25">
      <c r="A52" s="10" t="s">
        <v>58</v>
      </c>
      <c r="E52" s="11">
        <v>400.03</v>
      </c>
      <c r="F52" s="11">
        <f t="shared" ref="F52:M52" si="9">F48+F49+F50+F51</f>
        <v>33.65</v>
      </c>
      <c r="G52" s="11">
        <f t="shared" si="9"/>
        <v>24</v>
      </c>
      <c r="H52" s="11">
        <f t="shared" si="9"/>
        <v>60.940000000000005</v>
      </c>
      <c r="I52" s="11">
        <f t="shared" si="9"/>
        <v>274</v>
      </c>
      <c r="J52" s="11">
        <f t="shared" si="9"/>
        <v>1.7749999999999999</v>
      </c>
      <c r="K52" s="11">
        <f t="shared" si="9"/>
        <v>0.12</v>
      </c>
      <c r="L52" s="11">
        <f t="shared" si="9"/>
        <v>0.5</v>
      </c>
      <c r="M52" s="11">
        <f t="shared" si="9"/>
        <v>25.46</v>
      </c>
      <c r="N52" s="11">
        <f>N48+N49+N50+N51</f>
        <v>604.54999999999995</v>
      </c>
    </row>
    <row r="53" spans="1:14" s="2" customFormat="1" ht="15.75" x14ac:dyDescent="0.25">
      <c r="A53" s="10" t="s">
        <v>54</v>
      </c>
      <c r="F53" s="11"/>
      <c r="G53" s="11"/>
      <c r="H53" s="11"/>
      <c r="I53" s="11"/>
      <c r="J53" s="11"/>
      <c r="K53" s="11"/>
      <c r="L53" s="11"/>
      <c r="M53" s="11"/>
      <c r="N53" s="11"/>
    </row>
    <row r="54" spans="1:14" s="2" customFormat="1" ht="15.75" x14ac:dyDescent="0.25">
      <c r="A54" s="12" t="s">
        <v>68</v>
      </c>
      <c r="D54" s="12">
        <v>51</v>
      </c>
      <c r="E54" s="12">
        <v>250</v>
      </c>
      <c r="F54" s="14">
        <v>2.25</v>
      </c>
      <c r="G54" s="14">
        <v>7.75</v>
      </c>
      <c r="H54" s="14">
        <v>15.4</v>
      </c>
      <c r="I54" s="14">
        <v>44.25</v>
      </c>
      <c r="J54" s="14">
        <v>2.15</v>
      </c>
      <c r="K54" s="14">
        <v>0.06</v>
      </c>
      <c r="L54" s="14">
        <v>0.11</v>
      </c>
      <c r="M54" s="14">
        <v>1</v>
      </c>
      <c r="N54" s="14">
        <v>140.6</v>
      </c>
    </row>
    <row r="55" spans="1:14" s="2" customFormat="1" ht="15.75" x14ac:dyDescent="0.25">
      <c r="A55" s="2" t="s">
        <v>2</v>
      </c>
      <c r="E55" s="2">
        <v>25</v>
      </c>
      <c r="F55" s="13">
        <v>1.19</v>
      </c>
      <c r="G55" s="13">
        <v>1.02</v>
      </c>
      <c r="H55" s="13">
        <v>11.88</v>
      </c>
      <c r="I55" s="13">
        <v>31.25</v>
      </c>
      <c r="J55" s="13">
        <v>0.9</v>
      </c>
      <c r="K55" s="13">
        <v>0.1</v>
      </c>
      <c r="L55" s="13">
        <v>6.3E-2</v>
      </c>
      <c r="M55" s="13">
        <v>0.05</v>
      </c>
      <c r="N55" s="13">
        <v>64.150000000000006</v>
      </c>
    </row>
    <row r="56" spans="1:14" s="2" customFormat="1" ht="15.75" x14ac:dyDescent="0.25">
      <c r="A56" s="2" t="s">
        <v>0</v>
      </c>
      <c r="D56" s="2">
        <v>299</v>
      </c>
      <c r="E56" s="2">
        <v>200</v>
      </c>
      <c r="F56" s="13">
        <v>0.05</v>
      </c>
      <c r="G56" s="13">
        <v>0.02</v>
      </c>
      <c r="H56" s="13">
        <v>9.32</v>
      </c>
      <c r="I56" s="13">
        <v>10.6</v>
      </c>
      <c r="J56" s="13">
        <v>0.3</v>
      </c>
      <c r="K56" s="13"/>
      <c r="L56" s="13">
        <v>3.0000000000000001E-3</v>
      </c>
      <c r="M56" s="13">
        <v>0.03</v>
      </c>
      <c r="N56" s="13">
        <v>37.299999999999997</v>
      </c>
    </row>
    <row r="57" spans="1:14" s="2" customFormat="1" ht="15.75" x14ac:dyDescent="0.25">
      <c r="A57" s="11" t="s">
        <v>58</v>
      </c>
      <c r="E57" s="10">
        <v>475</v>
      </c>
      <c r="F57" s="11">
        <f t="shared" ref="F57:N57" si="10">SUM(F54:F56)</f>
        <v>3.4899999999999998</v>
      </c>
      <c r="G57" s="11">
        <f t="shared" si="10"/>
        <v>8.7899999999999991</v>
      </c>
      <c r="H57" s="11">
        <f t="shared" si="10"/>
        <v>36.6</v>
      </c>
      <c r="I57" s="11">
        <f t="shared" si="10"/>
        <v>86.1</v>
      </c>
      <c r="J57" s="11">
        <f t="shared" si="10"/>
        <v>3.3499999999999996</v>
      </c>
      <c r="K57" s="11">
        <f t="shared" si="10"/>
        <v>0.16</v>
      </c>
      <c r="L57" s="11">
        <f t="shared" si="10"/>
        <v>0.17599999999999999</v>
      </c>
      <c r="M57" s="11">
        <f t="shared" si="10"/>
        <v>1.08</v>
      </c>
      <c r="N57" s="11">
        <f t="shared" si="10"/>
        <v>242.05</v>
      </c>
    </row>
    <row r="58" spans="1:14" s="2" customFormat="1" ht="15.75" x14ac:dyDescent="0.25">
      <c r="A58" s="11" t="s">
        <v>58</v>
      </c>
      <c r="E58" s="11">
        <f t="shared" ref="E58:M58" si="11">E52+E57</f>
        <v>875.03</v>
      </c>
      <c r="F58" s="11">
        <f t="shared" si="11"/>
        <v>37.14</v>
      </c>
      <c r="G58" s="11">
        <f t="shared" si="11"/>
        <v>32.79</v>
      </c>
      <c r="H58" s="11">
        <f t="shared" si="11"/>
        <v>97.54</v>
      </c>
      <c r="I58" s="11">
        <f t="shared" si="11"/>
        <v>360.1</v>
      </c>
      <c r="J58" s="11">
        <f t="shared" si="11"/>
        <v>5.125</v>
      </c>
      <c r="K58" s="11">
        <f t="shared" si="11"/>
        <v>0.28000000000000003</v>
      </c>
      <c r="L58" s="11">
        <f t="shared" si="11"/>
        <v>0.67599999999999993</v>
      </c>
      <c r="M58" s="11">
        <f t="shared" si="11"/>
        <v>26.54</v>
      </c>
      <c r="N58" s="11">
        <f>N52+N57</f>
        <v>846.59999999999991</v>
      </c>
    </row>
    <row r="59" spans="1:14" s="2" customFormat="1" ht="15.75" x14ac:dyDescent="0.25">
      <c r="F59" s="11"/>
      <c r="G59" s="11"/>
      <c r="H59" s="11"/>
      <c r="I59" s="11"/>
      <c r="J59" s="11"/>
      <c r="K59" s="11"/>
      <c r="L59" s="11"/>
      <c r="M59" s="11"/>
      <c r="N59" s="11"/>
    </row>
    <row r="60" spans="1:14" s="2" customFormat="1" ht="15.75" x14ac:dyDescent="0.25">
      <c r="E60" s="10" t="s">
        <v>13</v>
      </c>
      <c r="F60" s="11"/>
      <c r="G60" s="11"/>
      <c r="H60" s="11"/>
      <c r="I60" s="11"/>
      <c r="J60" s="11"/>
      <c r="K60" s="11"/>
      <c r="L60" s="11"/>
      <c r="M60" s="11"/>
      <c r="N60" s="11"/>
    </row>
    <row r="61" spans="1:14" s="2" customFormat="1" ht="15.75" x14ac:dyDescent="0.25">
      <c r="A61" t="s">
        <v>65</v>
      </c>
      <c r="B61"/>
      <c r="C61"/>
      <c r="D61">
        <v>165</v>
      </c>
      <c r="E61">
        <v>100</v>
      </c>
      <c r="F61">
        <v>9.33</v>
      </c>
      <c r="G61">
        <v>2.78</v>
      </c>
      <c r="H61">
        <v>4.7699999999999996</v>
      </c>
      <c r="I61">
        <v>39.4</v>
      </c>
      <c r="J61">
        <v>0.52</v>
      </c>
      <c r="K61">
        <v>7.0000000000000007E-2</v>
      </c>
      <c r="L61">
        <v>0.08</v>
      </c>
      <c r="M61">
        <v>0.56999999999999995</v>
      </c>
      <c r="N61">
        <v>118.75</v>
      </c>
    </row>
    <row r="62" spans="1:14" s="2" customFormat="1" ht="15.75" x14ac:dyDescent="0.25">
      <c r="A62" t="s">
        <v>7</v>
      </c>
      <c r="B62"/>
      <c r="C62"/>
      <c r="D62">
        <v>241</v>
      </c>
      <c r="E62">
        <v>180</v>
      </c>
      <c r="F62">
        <v>3.8</v>
      </c>
      <c r="G62">
        <v>7.3</v>
      </c>
      <c r="H62">
        <v>28</v>
      </c>
      <c r="I62">
        <v>44.28</v>
      </c>
      <c r="J62">
        <v>1.2</v>
      </c>
      <c r="K62">
        <v>0.17</v>
      </c>
      <c r="L62">
        <v>0.13</v>
      </c>
      <c r="M62">
        <v>21.8</v>
      </c>
      <c r="N62">
        <v>192.6</v>
      </c>
    </row>
    <row r="63" spans="1:14" s="2" customFormat="1" ht="15.75" x14ac:dyDescent="0.25">
      <c r="A63" s="2" t="s">
        <v>0</v>
      </c>
      <c r="D63" s="2">
        <v>299</v>
      </c>
      <c r="E63" s="2">
        <v>200</v>
      </c>
      <c r="F63" s="13">
        <v>0.05</v>
      </c>
      <c r="G63" s="13">
        <v>0.02</v>
      </c>
      <c r="H63" s="13">
        <v>9.32</v>
      </c>
      <c r="I63" s="13">
        <v>8</v>
      </c>
      <c r="J63" s="13">
        <v>0.19</v>
      </c>
      <c r="K63" s="13">
        <v>0</v>
      </c>
      <c r="L63" s="13">
        <v>0.02</v>
      </c>
      <c r="M63" s="13">
        <v>0.02</v>
      </c>
      <c r="N63" s="13">
        <v>37.299999999999997</v>
      </c>
    </row>
    <row r="64" spans="1:14" s="2" customFormat="1" ht="15.75" x14ac:dyDescent="0.25">
      <c r="A64" s="2" t="s">
        <v>1</v>
      </c>
      <c r="E64" s="2">
        <v>2.5000000000000001E-2</v>
      </c>
      <c r="F64" s="13"/>
      <c r="G64" s="13"/>
      <c r="H64" s="13"/>
      <c r="I64" s="13"/>
      <c r="J64" s="13"/>
      <c r="K64" s="13"/>
      <c r="L64" s="13"/>
      <c r="M64" s="13">
        <v>25</v>
      </c>
      <c r="N64" s="13"/>
    </row>
    <row r="65" spans="1:14" s="2" customFormat="1" ht="15.75" x14ac:dyDescent="0.25">
      <c r="A65" t="s">
        <v>2</v>
      </c>
      <c r="B65"/>
      <c r="C65"/>
      <c r="D65"/>
      <c r="E65">
        <v>25</v>
      </c>
      <c r="F65">
        <v>1.19</v>
      </c>
      <c r="G65">
        <v>1.02</v>
      </c>
      <c r="H65">
        <v>11.88</v>
      </c>
      <c r="I65">
        <v>31.25</v>
      </c>
      <c r="J65">
        <v>0.9</v>
      </c>
      <c r="K65">
        <v>0.1</v>
      </c>
      <c r="L65">
        <v>0.06</v>
      </c>
      <c r="M65">
        <v>0.05</v>
      </c>
      <c r="N65">
        <v>64.150000000000006</v>
      </c>
    </row>
    <row r="66" spans="1:14" s="2" customFormat="1" ht="15.75" x14ac:dyDescent="0.25">
      <c r="A66" s="2" t="s">
        <v>77</v>
      </c>
      <c r="E66" s="2">
        <v>10</v>
      </c>
      <c r="F66" s="13">
        <v>0.85</v>
      </c>
      <c r="G66" s="13">
        <v>0.33</v>
      </c>
      <c r="H66" s="13">
        <v>4.25</v>
      </c>
      <c r="I66" s="13">
        <v>0.7</v>
      </c>
      <c r="J66" s="13">
        <v>0.3</v>
      </c>
      <c r="K66" s="13">
        <v>0.04</v>
      </c>
      <c r="L66" s="13">
        <v>0.03</v>
      </c>
      <c r="M66" s="13">
        <v>0.04</v>
      </c>
      <c r="N66" s="13">
        <v>25.4</v>
      </c>
    </row>
    <row r="67" spans="1:14" s="2" customFormat="1" ht="15.75" x14ac:dyDescent="0.25">
      <c r="A67" s="1" t="s">
        <v>58</v>
      </c>
      <c r="B67"/>
      <c r="C67"/>
      <c r="D67"/>
      <c r="E67" s="15">
        <f t="shared" ref="E67:M67" si="12">E61+E62+E63+E64+E65+E66</f>
        <v>515.02499999999998</v>
      </c>
      <c r="F67" s="15">
        <f t="shared" si="12"/>
        <v>15.219999999999999</v>
      </c>
      <c r="G67" s="15">
        <f t="shared" si="12"/>
        <v>11.45</v>
      </c>
      <c r="H67" s="15">
        <f t="shared" si="12"/>
        <v>58.22</v>
      </c>
      <c r="I67" s="15">
        <f t="shared" si="12"/>
        <v>123.63000000000001</v>
      </c>
      <c r="J67" s="15">
        <f t="shared" si="12"/>
        <v>3.11</v>
      </c>
      <c r="K67" s="15">
        <f t="shared" si="12"/>
        <v>0.38</v>
      </c>
      <c r="L67" s="15">
        <f t="shared" si="12"/>
        <v>0.32000000000000006</v>
      </c>
      <c r="M67" s="15">
        <f t="shared" si="12"/>
        <v>47.48</v>
      </c>
      <c r="N67" s="15">
        <f>N61+N62+N63+N64+N65+N66</f>
        <v>438.20000000000005</v>
      </c>
    </row>
    <row r="68" spans="1:14" s="2" customFormat="1" ht="15.75" x14ac:dyDescent="0.25">
      <c r="A68" s="1"/>
      <c r="B68"/>
      <c r="C68"/>
      <c r="D68"/>
      <c r="E68"/>
      <c r="F68" s="1"/>
      <c r="G68" s="1"/>
      <c r="H68" s="1"/>
      <c r="I68" s="1"/>
      <c r="J68" s="1"/>
      <c r="K68" s="1"/>
      <c r="L68" s="1"/>
      <c r="M68" s="1"/>
      <c r="N68" s="1"/>
    </row>
    <row r="69" spans="1:14" s="2" customFormat="1" ht="15.75" x14ac:dyDescent="0.25">
      <c r="A69" s="10" t="s">
        <v>54</v>
      </c>
      <c r="F69" s="11"/>
      <c r="G69" s="11"/>
      <c r="H69" s="11"/>
      <c r="I69" s="11"/>
      <c r="J69" s="11"/>
      <c r="K69" s="11"/>
      <c r="L69" s="11"/>
      <c r="M69" s="11"/>
      <c r="N69" s="11"/>
    </row>
    <row r="70" spans="1:14" s="2" customFormat="1" ht="15.75" x14ac:dyDescent="0.25">
      <c r="A70" s="2" t="s">
        <v>64</v>
      </c>
      <c r="D70" s="16" t="s">
        <v>61</v>
      </c>
      <c r="E70" s="2">
        <v>100</v>
      </c>
      <c r="F70" s="13">
        <v>5.67</v>
      </c>
      <c r="G70" s="13">
        <v>6.26</v>
      </c>
      <c r="H70" s="13">
        <v>7.85</v>
      </c>
      <c r="I70" s="13">
        <v>20.05</v>
      </c>
      <c r="J70" s="13">
        <v>0.625</v>
      </c>
      <c r="K70" s="13">
        <v>3.5000000000000003E-2</v>
      </c>
      <c r="L70" s="13">
        <v>0.05</v>
      </c>
      <c r="M70" s="13">
        <v>0.55000000000000004</v>
      </c>
      <c r="N70" s="13">
        <v>108</v>
      </c>
    </row>
    <row r="71" spans="1:14" s="2" customFormat="1" ht="15.75" x14ac:dyDescent="0.25">
      <c r="A71" s="2" t="s">
        <v>23</v>
      </c>
      <c r="F71" s="13"/>
      <c r="G71" s="13"/>
      <c r="H71" s="13"/>
      <c r="I71" s="13"/>
      <c r="J71" s="13"/>
      <c r="K71" s="13"/>
      <c r="L71" s="13"/>
      <c r="M71" s="13"/>
      <c r="N71" s="13"/>
    </row>
    <row r="72" spans="1:14" s="2" customFormat="1" ht="15.75" x14ac:dyDescent="0.25">
      <c r="A72" s="2" t="s">
        <v>25</v>
      </c>
      <c r="D72" s="2">
        <v>219</v>
      </c>
      <c r="E72" s="2">
        <v>180</v>
      </c>
      <c r="F72" s="13">
        <v>4.67</v>
      </c>
      <c r="G72" s="13">
        <v>4.8600000000000003</v>
      </c>
      <c r="H72" s="13">
        <v>20.94</v>
      </c>
      <c r="I72" s="13">
        <v>9.1999999999999993</v>
      </c>
      <c r="J72" s="13">
        <v>2.48</v>
      </c>
      <c r="K72" s="13">
        <v>0.11</v>
      </c>
      <c r="L72" s="13">
        <v>0.06</v>
      </c>
      <c r="M72" s="13">
        <v>0</v>
      </c>
      <c r="N72" s="13">
        <v>146</v>
      </c>
    </row>
    <row r="73" spans="1:14" s="2" customFormat="1" ht="15.75" x14ac:dyDescent="0.25">
      <c r="A73" s="2" t="s">
        <v>31</v>
      </c>
      <c r="D73" s="2">
        <v>265</v>
      </c>
      <c r="E73" s="2">
        <v>30</v>
      </c>
      <c r="F73" s="13">
        <v>0.35</v>
      </c>
      <c r="G73" s="13">
        <v>1.26</v>
      </c>
      <c r="H73" s="13">
        <v>2.41</v>
      </c>
      <c r="I73" s="13">
        <v>4.76</v>
      </c>
      <c r="J73" s="13">
        <v>0.14000000000000001</v>
      </c>
      <c r="K73" s="13">
        <v>0.01</v>
      </c>
      <c r="L73" s="13">
        <v>0.01</v>
      </c>
      <c r="M73" s="13">
        <v>0.71</v>
      </c>
      <c r="N73" s="13">
        <v>22.35</v>
      </c>
    </row>
    <row r="74" spans="1:14" s="2" customFormat="1" ht="15.75" x14ac:dyDescent="0.25">
      <c r="A74" s="2" t="s">
        <v>2</v>
      </c>
      <c r="E74" s="2">
        <v>25</v>
      </c>
      <c r="F74" s="13">
        <v>1.19</v>
      </c>
      <c r="G74" s="13">
        <v>1.02</v>
      </c>
      <c r="H74" s="13">
        <v>11.88</v>
      </c>
      <c r="I74" s="13">
        <v>31.25</v>
      </c>
      <c r="J74" s="13">
        <v>0.9</v>
      </c>
      <c r="K74" s="13">
        <v>0.1</v>
      </c>
      <c r="L74" s="13">
        <v>6.3E-2</v>
      </c>
      <c r="M74" s="13">
        <v>0.05</v>
      </c>
      <c r="N74" s="13">
        <v>64.150000000000006</v>
      </c>
    </row>
    <row r="75" spans="1:14" s="2" customFormat="1" ht="15.75" x14ac:dyDescent="0.25">
      <c r="A75" s="2" t="s">
        <v>0</v>
      </c>
      <c r="D75" s="2">
        <v>299</v>
      </c>
      <c r="E75" s="2">
        <v>200</v>
      </c>
      <c r="F75" s="13">
        <v>0.05</v>
      </c>
      <c r="G75" s="13">
        <v>0.02</v>
      </c>
      <c r="H75" s="13">
        <v>9.32</v>
      </c>
      <c r="I75" s="13">
        <v>10.6</v>
      </c>
      <c r="J75" s="13">
        <v>0.3</v>
      </c>
      <c r="K75" s="13"/>
      <c r="L75" s="13">
        <v>3.0000000000000001E-3</v>
      </c>
      <c r="M75" s="13">
        <v>0.03</v>
      </c>
      <c r="N75" s="13">
        <v>37.299999999999997</v>
      </c>
    </row>
    <row r="76" spans="1:14" s="2" customFormat="1" ht="15.75" x14ac:dyDescent="0.25">
      <c r="A76" s="10" t="s">
        <v>58</v>
      </c>
      <c r="E76" s="10">
        <v>565</v>
      </c>
      <c r="F76" s="11">
        <f t="shared" ref="F76:N76" si="13">SUM(F72:F75)</f>
        <v>6.2599999999999989</v>
      </c>
      <c r="G76" s="11">
        <f t="shared" si="13"/>
        <v>7.16</v>
      </c>
      <c r="H76" s="11">
        <f t="shared" si="13"/>
        <v>44.550000000000004</v>
      </c>
      <c r="I76" s="11">
        <f t="shared" si="13"/>
        <v>55.81</v>
      </c>
      <c r="J76" s="11">
        <f t="shared" si="13"/>
        <v>3.82</v>
      </c>
      <c r="K76" s="11">
        <f t="shared" si="13"/>
        <v>0.22</v>
      </c>
      <c r="L76" s="11">
        <f t="shared" si="13"/>
        <v>0.13600000000000001</v>
      </c>
      <c r="M76" s="11">
        <f t="shared" si="13"/>
        <v>0.79</v>
      </c>
      <c r="N76" s="11">
        <f t="shared" si="13"/>
        <v>269.8</v>
      </c>
    </row>
    <row r="77" spans="1:14" s="2" customFormat="1" ht="15.75" x14ac:dyDescent="0.25">
      <c r="A77" s="10" t="s">
        <v>58</v>
      </c>
      <c r="E77" s="11">
        <f t="shared" ref="E77:M77" si="14">E67+E76</f>
        <v>1080.0250000000001</v>
      </c>
      <c r="F77" s="11">
        <f t="shared" si="14"/>
        <v>21.479999999999997</v>
      </c>
      <c r="G77" s="11">
        <f t="shared" si="14"/>
        <v>18.61</v>
      </c>
      <c r="H77" s="11">
        <f t="shared" si="14"/>
        <v>102.77000000000001</v>
      </c>
      <c r="I77" s="11">
        <f t="shared" si="14"/>
        <v>179.44</v>
      </c>
      <c r="J77" s="11">
        <f t="shared" si="14"/>
        <v>6.93</v>
      </c>
      <c r="K77" s="11">
        <f t="shared" si="14"/>
        <v>0.6</v>
      </c>
      <c r="L77" s="11">
        <f t="shared" si="14"/>
        <v>0.45600000000000007</v>
      </c>
      <c r="M77" s="11">
        <f t="shared" si="14"/>
        <v>48.269999999999996</v>
      </c>
      <c r="N77" s="11">
        <f>N67+N76</f>
        <v>708</v>
      </c>
    </row>
    <row r="78" spans="1:14" s="2" customFormat="1" ht="15.75" x14ac:dyDescent="0.25">
      <c r="A78" s="10"/>
      <c r="E78" s="10" t="s">
        <v>69</v>
      </c>
      <c r="F78" s="11"/>
      <c r="G78" s="11"/>
      <c r="H78" s="11"/>
      <c r="I78" s="11"/>
      <c r="J78" s="11"/>
      <c r="K78" s="11"/>
      <c r="L78" s="11"/>
      <c r="M78" s="11"/>
      <c r="N78" s="11"/>
    </row>
    <row r="79" spans="1:14" s="2" customFormat="1" ht="15.75" x14ac:dyDescent="0.25">
      <c r="A79" s="1" t="s">
        <v>53</v>
      </c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2" customFormat="1" ht="15.75" x14ac:dyDescent="0.25">
      <c r="A80" t="s">
        <v>70</v>
      </c>
      <c r="B80"/>
      <c r="C80"/>
      <c r="D80">
        <v>124</v>
      </c>
      <c r="E80" t="s">
        <v>71</v>
      </c>
      <c r="F80">
        <v>6.12</v>
      </c>
      <c r="G80">
        <v>9.5399999999999991</v>
      </c>
      <c r="H80">
        <v>33.659999999999997</v>
      </c>
      <c r="I80">
        <v>20.05</v>
      </c>
      <c r="J80">
        <v>0.63</v>
      </c>
      <c r="K80">
        <v>0.04</v>
      </c>
      <c r="L80">
        <v>0.05</v>
      </c>
      <c r="M80">
        <v>0.55000000000000004</v>
      </c>
      <c r="N80">
        <v>262.8</v>
      </c>
    </row>
    <row r="81" spans="1:14" s="2" customFormat="1" ht="15.75" x14ac:dyDescent="0.25">
      <c r="A81" t="s">
        <v>72</v>
      </c>
      <c r="B81"/>
      <c r="C81"/>
      <c r="D81">
        <v>265</v>
      </c>
      <c r="E81" t="s">
        <v>81</v>
      </c>
      <c r="F81">
        <v>0.7</v>
      </c>
      <c r="G81">
        <v>2.52</v>
      </c>
      <c r="H81">
        <v>4.82</v>
      </c>
      <c r="I81">
        <v>9.52</v>
      </c>
      <c r="J81">
        <v>0.28000000000000003</v>
      </c>
      <c r="K81">
        <v>0.02</v>
      </c>
      <c r="L81">
        <v>0.02</v>
      </c>
      <c r="M81">
        <v>1.42</v>
      </c>
      <c r="N81">
        <v>44.7</v>
      </c>
    </row>
    <row r="82" spans="1:14" s="2" customFormat="1" ht="15.75" x14ac:dyDescent="0.25">
      <c r="A82" t="s">
        <v>0</v>
      </c>
      <c r="B82"/>
      <c r="C82"/>
      <c r="D82">
        <v>299</v>
      </c>
      <c r="E82">
        <v>200</v>
      </c>
      <c r="F82">
        <v>0.05</v>
      </c>
      <c r="G82">
        <v>0.02</v>
      </c>
      <c r="H82">
        <v>9.32</v>
      </c>
      <c r="I82">
        <v>8</v>
      </c>
      <c r="J82">
        <v>0.19</v>
      </c>
      <c r="K82">
        <v>0</v>
      </c>
      <c r="L82">
        <v>0.02</v>
      </c>
      <c r="M82">
        <v>0.02</v>
      </c>
      <c r="N82">
        <v>37.299999999999997</v>
      </c>
    </row>
    <row r="83" spans="1:14" s="2" customFormat="1" ht="15.75" x14ac:dyDescent="0.25">
      <c r="A83" t="s">
        <v>1</v>
      </c>
      <c r="B83"/>
      <c r="C83"/>
      <c r="D83"/>
      <c r="E83">
        <v>2.5000000000000001E-2</v>
      </c>
      <c r="F83"/>
      <c r="G83"/>
      <c r="H83"/>
      <c r="I83"/>
      <c r="J83"/>
      <c r="K83"/>
      <c r="L83"/>
      <c r="M83">
        <v>25</v>
      </c>
      <c r="N83"/>
    </row>
    <row r="84" spans="1:14" s="2" customFormat="1" ht="15.75" x14ac:dyDescent="0.25">
      <c r="A84" s="1" t="s">
        <v>58</v>
      </c>
      <c r="B84"/>
      <c r="C84"/>
      <c r="D84"/>
      <c r="E84" s="1">
        <v>420.03</v>
      </c>
      <c r="F84" s="1">
        <f t="shared" ref="F84:M84" si="15">F80+F81+F82+F83</f>
        <v>6.87</v>
      </c>
      <c r="G84" s="1">
        <f t="shared" si="15"/>
        <v>12.079999999999998</v>
      </c>
      <c r="H84" s="1">
        <f t="shared" si="15"/>
        <v>47.8</v>
      </c>
      <c r="I84" s="1">
        <f t="shared" si="15"/>
        <v>37.57</v>
      </c>
      <c r="J84" s="1">
        <f t="shared" si="15"/>
        <v>1.1000000000000001</v>
      </c>
      <c r="K84" s="1">
        <f t="shared" si="15"/>
        <v>0.06</v>
      </c>
      <c r="L84" s="1">
        <f t="shared" si="15"/>
        <v>9.0000000000000011E-2</v>
      </c>
      <c r="M84" s="1">
        <f t="shared" si="15"/>
        <v>26.99</v>
      </c>
      <c r="N84" s="1">
        <f>N80+N81+N82+N83</f>
        <v>344.8</v>
      </c>
    </row>
    <row r="85" spans="1:14" s="2" customFormat="1" ht="15.75" x14ac:dyDescent="0.25">
      <c r="A85" s="1"/>
      <c r="B85"/>
      <c r="C85"/>
      <c r="D85"/>
      <c r="E85"/>
      <c r="F85" s="1"/>
      <c r="G85" s="1"/>
      <c r="H85" s="1"/>
      <c r="I85" s="1"/>
      <c r="J85" s="1"/>
      <c r="K85" s="1"/>
      <c r="L85" s="1"/>
      <c r="M85" s="1"/>
      <c r="N85" s="1"/>
    </row>
    <row r="86" spans="1:14" s="2" customFormat="1" ht="15.75" x14ac:dyDescent="0.25">
      <c r="A86" s="10" t="s">
        <v>54</v>
      </c>
      <c r="F86" s="11"/>
      <c r="G86" s="11"/>
      <c r="H86" s="11"/>
      <c r="I86" s="11"/>
      <c r="J86" s="11"/>
      <c r="K86" s="11"/>
      <c r="L86" s="11"/>
      <c r="M86" s="11"/>
      <c r="N86" s="11"/>
    </row>
    <row r="87" spans="1:14" s="2" customFormat="1" ht="15.75" x14ac:dyDescent="0.25">
      <c r="A87" s="2" t="s">
        <v>51</v>
      </c>
      <c r="D87" s="2">
        <v>72</v>
      </c>
      <c r="E87" s="2">
        <v>250</v>
      </c>
      <c r="F87" s="13">
        <v>8.6</v>
      </c>
      <c r="G87" s="13">
        <v>8.4</v>
      </c>
      <c r="H87" s="13">
        <v>14.4</v>
      </c>
      <c r="I87" s="13">
        <v>45.3</v>
      </c>
      <c r="J87" s="13">
        <v>1.26</v>
      </c>
      <c r="K87" s="13">
        <v>0.1</v>
      </c>
      <c r="L87" s="13">
        <v>1.4</v>
      </c>
      <c r="M87" s="13">
        <v>9.11</v>
      </c>
      <c r="N87" s="13">
        <v>166.9</v>
      </c>
    </row>
    <row r="88" spans="1:14" s="2" customFormat="1" ht="15.75" x14ac:dyDescent="0.25">
      <c r="A88" s="2" t="s">
        <v>2</v>
      </c>
      <c r="E88" s="2">
        <v>25</v>
      </c>
      <c r="F88" s="13">
        <v>1.19</v>
      </c>
      <c r="G88" s="13">
        <v>1.02</v>
      </c>
      <c r="H88" s="13">
        <v>11.88</v>
      </c>
      <c r="I88" s="13">
        <v>31.25</v>
      </c>
      <c r="J88" s="13">
        <v>0.9</v>
      </c>
      <c r="K88" s="13">
        <v>0.1</v>
      </c>
      <c r="L88" s="13">
        <v>6.3E-2</v>
      </c>
      <c r="M88" s="13">
        <v>0.05</v>
      </c>
      <c r="N88" s="13">
        <v>64.150000000000006</v>
      </c>
    </row>
    <row r="89" spans="1:14" s="2" customFormat="1" ht="15.75" x14ac:dyDescent="0.25">
      <c r="A89" s="2" t="s">
        <v>0</v>
      </c>
      <c r="D89" s="2">
        <v>299</v>
      </c>
      <c r="E89" s="2">
        <v>200</v>
      </c>
      <c r="F89" s="13">
        <v>0.05</v>
      </c>
      <c r="G89" s="13">
        <v>0.02</v>
      </c>
      <c r="H89" s="13">
        <v>9.32</v>
      </c>
      <c r="I89" s="13">
        <v>10.6</v>
      </c>
      <c r="J89" s="13">
        <v>0.3</v>
      </c>
      <c r="K89" s="13"/>
      <c r="L89" s="13">
        <v>3.0000000000000001E-3</v>
      </c>
      <c r="M89" s="13">
        <v>0.03</v>
      </c>
      <c r="N89" s="13">
        <v>37.299999999999997</v>
      </c>
    </row>
    <row r="90" spans="1:14" s="2" customFormat="1" ht="15.75" x14ac:dyDescent="0.25">
      <c r="A90" s="10" t="s">
        <v>58</v>
      </c>
      <c r="E90" s="11">
        <f t="shared" ref="E90:N90" si="16">SUM(E87:E89)</f>
        <v>475</v>
      </c>
      <c r="F90" s="11">
        <f t="shared" si="16"/>
        <v>9.84</v>
      </c>
      <c r="G90" s="11">
        <f t="shared" si="16"/>
        <v>9.44</v>
      </c>
      <c r="H90" s="11">
        <f t="shared" si="16"/>
        <v>35.6</v>
      </c>
      <c r="I90" s="11">
        <f t="shared" si="16"/>
        <v>87.149999999999991</v>
      </c>
      <c r="J90" s="11">
        <f t="shared" si="16"/>
        <v>2.46</v>
      </c>
      <c r="K90" s="11">
        <f t="shared" si="16"/>
        <v>0.2</v>
      </c>
      <c r="L90" s="11">
        <f t="shared" si="16"/>
        <v>1.4659999999999997</v>
      </c>
      <c r="M90" s="11">
        <f t="shared" si="16"/>
        <v>9.19</v>
      </c>
      <c r="N90" s="11">
        <f t="shared" si="16"/>
        <v>268.35000000000002</v>
      </c>
    </row>
    <row r="91" spans="1:14" s="2" customFormat="1" ht="15.75" x14ac:dyDescent="0.25">
      <c r="A91" s="10" t="s">
        <v>58</v>
      </c>
      <c r="E91" s="11">
        <f t="shared" ref="E91:M91" si="17">E84+E90</f>
        <v>895.03</v>
      </c>
      <c r="F91" s="11">
        <f t="shared" si="17"/>
        <v>16.71</v>
      </c>
      <c r="G91" s="11">
        <f t="shared" si="17"/>
        <v>21.519999999999996</v>
      </c>
      <c r="H91" s="11">
        <f t="shared" si="17"/>
        <v>83.4</v>
      </c>
      <c r="I91" s="11">
        <f t="shared" si="17"/>
        <v>124.72</v>
      </c>
      <c r="J91" s="11">
        <f t="shared" si="17"/>
        <v>3.56</v>
      </c>
      <c r="K91" s="11">
        <f t="shared" si="17"/>
        <v>0.26</v>
      </c>
      <c r="L91" s="11">
        <f t="shared" si="17"/>
        <v>1.5559999999999998</v>
      </c>
      <c r="M91" s="11">
        <f t="shared" si="17"/>
        <v>36.18</v>
      </c>
      <c r="N91" s="11">
        <f>N84+N90</f>
        <v>613.15000000000009</v>
      </c>
    </row>
    <row r="92" spans="1:14" s="2" customFormat="1" ht="15.75" x14ac:dyDescent="0.25">
      <c r="F92" s="13"/>
      <c r="G92" s="13"/>
      <c r="H92" s="13"/>
      <c r="I92" s="13"/>
      <c r="J92" s="13"/>
      <c r="K92" s="13"/>
      <c r="L92" s="13"/>
      <c r="M92" s="13"/>
      <c r="N92" s="13"/>
    </row>
    <row r="93" spans="1:14" s="2" customFormat="1" ht="15.75" x14ac:dyDescent="0.25">
      <c r="E93" s="10" t="s">
        <v>24</v>
      </c>
      <c r="F93" s="13"/>
      <c r="G93" s="13"/>
      <c r="H93" s="13"/>
      <c r="I93" s="13"/>
      <c r="J93" s="13"/>
      <c r="K93" s="13"/>
      <c r="L93" s="13"/>
      <c r="M93" s="13"/>
      <c r="N93" s="13"/>
    </row>
    <row r="94" spans="1:14" s="2" customFormat="1" ht="15.75" x14ac:dyDescent="0.25">
      <c r="F94" s="13"/>
      <c r="G94" s="13"/>
      <c r="H94" s="13"/>
      <c r="I94" s="13"/>
      <c r="J94" s="13"/>
      <c r="K94" s="13"/>
      <c r="L94" s="13"/>
      <c r="M94" s="13"/>
      <c r="N94" s="13"/>
    </row>
    <row r="95" spans="1:14" s="2" customFormat="1" ht="15.75" x14ac:dyDescent="0.25">
      <c r="A95" s="1" t="s">
        <v>53</v>
      </c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2" customFormat="1" ht="15.75" x14ac:dyDescent="0.25">
      <c r="A96" t="s">
        <v>30</v>
      </c>
      <c r="B96"/>
      <c r="C96"/>
      <c r="D96">
        <v>181</v>
      </c>
      <c r="E96">
        <v>200</v>
      </c>
      <c r="F96">
        <v>28.8</v>
      </c>
      <c r="G96">
        <v>7.4</v>
      </c>
      <c r="H96">
        <v>25.6</v>
      </c>
      <c r="I96">
        <v>33.18</v>
      </c>
      <c r="J96">
        <v>4.2</v>
      </c>
      <c r="K96">
        <v>0.3</v>
      </c>
      <c r="L96">
        <v>0.4</v>
      </c>
      <c r="M96">
        <v>10</v>
      </c>
      <c r="N96">
        <v>283.7</v>
      </c>
    </row>
    <row r="97" spans="1:14" s="2" customFormat="1" ht="15.75" x14ac:dyDescent="0.25">
      <c r="A97" t="s">
        <v>2</v>
      </c>
      <c r="B97"/>
      <c r="C97"/>
      <c r="D97"/>
      <c r="E97">
        <v>25</v>
      </c>
      <c r="F97">
        <v>1.19</v>
      </c>
      <c r="G97">
        <v>1.02</v>
      </c>
      <c r="H97">
        <v>11.88</v>
      </c>
      <c r="I97">
        <v>31.25</v>
      </c>
      <c r="J97">
        <v>0.9</v>
      </c>
      <c r="K97">
        <v>0.1</v>
      </c>
      <c r="L97">
        <v>0.06</v>
      </c>
      <c r="M97">
        <v>0.05</v>
      </c>
      <c r="N97">
        <v>64.150000000000006</v>
      </c>
    </row>
    <row r="98" spans="1:14" s="2" customFormat="1" ht="15.75" x14ac:dyDescent="0.25">
      <c r="A98" s="2" t="s">
        <v>77</v>
      </c>
      <c r="E98" s="2">
        <v>10</v>
      </c>
      <c r="F98" s="13">
        <v>0.85</v>
      </c>
      <c r="G98" s="13">
        <v>0.33</v>
      </c>
      <c r="H98" s="13">
        <v>4.25</v>
      </c>
      <c r="I98" s="13">
        <v>0.7</v>
      </c>
      <c r="J98" s="13">
        <v>0.3</v>
      </c>
      <c r="K98" s="13">
        <v>0.04</v>
      </c>
      <c r="L98" s="13">
        <v>0.03</v>
      </c>
      <c r="M98" s="13">
        <v>0.04</v>
      </c>
      <c r="N98" s="13">
        <v>25.4</v>
      </c>
    </row>
    <row r="99" spans="1:14" s="2" customFormat="1" ht="15.75" x14ac:dyDescent="0.25">
      <c r="A99" t="s">
        <v>3</v>
      </c>
      <c r="B99"/>
      <c r="C99"/>
      <c r="D99">
        <v>293</v>
      </c>
      <c r="E99">
        <v>200</v>
      </c>
      <c r="F99">
        <v>1</v>
      </c>
      <c r="G99">
        <v>0</v>
      </c>
      <c r="H99">
        <v>20.2</v>
      </c>
      <c r="I99">
        <v>12.6</v>
      </c>
      <c r="J99">
        <v>2.52</v>
      </c>
      <c r="K99">
        <v>0.02</v>
      </c>
      <c r="L99">
        <v>0.02</v>
      </c>
      <c r="M99">
        <v>3.6</v>
      </c>
      <c r="N99">
        <v>76</v>
      </c>
    </row>
    <row r="100" spans="1:14" s="2" customFormat="1" ht="15.75" x14ac:dyDescent="0.25">
      <c r="A100" s="1" t="s">
        <v>58</v>
      </c>
      <c r="B100"/>
      <c r="C100"/>
      <c r="D100"/>
      <c r="E100" s="15">
        <f t="shared" ref="E100:M100" si="18">E96+E97+E98+E99</f>
        <v>435</v>
      </c>
      <c r="F100" s="15">
        <f t="shared" si="18"/>
        <v>31.840000000000003</v>
      </c>
      <c r="G100" s="15">
        <f t="shared" si="18"/>
        <v>8.75</v>
      </c>
      <c r="H100" s="15">
        <f t="shared" si="18"/>
        <v>61.930000000000007</v>
      </c>
      <c r="I100" s="15">
        <f t="shared" si="18"/>
        <v>77.73</v>
      </c>
      <c r="J100" s="15">
        <f t="shared" si="18"/>
        <v>7.92</v>
      </c>
      <c r="K100" s="15">
        <f t="shared" si="18"/>
        <v>0.46</v>
      </c>
      <c r="L100" s="15">
        <f t="shared" si="18"/>
        <v>0.51</v>
      </c>
      <c r="M100" s="15">
        <f t="shared" si="18"/>
        <v>13.69</v>
      </c>
      <c r="N100" s="15">
        <f>N96+N97+N98+N99</f>
        <v>449.25</v>
      </c>
    </row>
    <row r="101" spans="1:14" s="2" customFormat="1" ht="15.75" x14ac:dyDescent="0.25">
      <c r="A101" s="10" t="s">
        <v>54</v>
      </c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s="2" customFormat="1" ht="15.75" x14ac:dyDescent="0.25">
      <c r="A102" s="2" t="s">
        <v>62</v>
      </c>
      <c r="D102" s="2">
        <v>37</v>
      </c>
      <c r="E102" s="2">
        <v>250</v>
      </c>
      <c r="F102" s="13">
        <v>1.8</v>
      </c>
      <c r="G102" s="13">
        <v>4.9000000000000004</v>
      </c>
      <c r="H102" s="13">
        <v>12.75</v>
      </c>
      <c r="I102" s="13">
        <v>44.375</v>
      </c>
      <c r="J102" s="13">
        <v>1.19</v>
      </c>
      <c r="K102" s="13">
        <v>0.05</v>
      </c>
      <c r="L102" s="13">
        <v>0.04</v>
      </c>
      <c r="M102" s="13">
        <v>10.29</v>
      </c>
      <c r="N102" s="13">
        <v>102.5</v>
      </c>
    </row>
    <row r="103" spans="1:14" s="2" customFormat="1" ht="15.75" x14ac:dyDescent="0.25">
      <c r="A103" s="2" t="s">
        <v>2</v>
      </c>
      <c r="B103" s="10"/>
      <c r="C103" s="10"/>
      <c r="D103" s="10"/>
      <c r="E103" s="2">
        <v>25</v>
      </c>
      <c r="F103" s="13">
        <v>1.19</v>
      </c>
      <c r="G103" s="13">
        <v>1.02</v>
      </c>
      <c r="H103" s="13">
        <v>11.88</v>
      </c>
      <c r="I103" s="13">
        <v>31.25</v>
      </c>
      <c r="J103" s="13">
        <v>0.9</v>
      </c>
      <c r="K103" s="13">
        <v>0.1</v>
      </c>
      <c r="L103" s="13">
        <v>0.06</v>
      </c>
      <c r="M103" s="13">
        <v>0.05</v>
      </c>
      <c r="N103" s="13">
        <v>64.150000000000006</v>
      </c>
    </row>
    <row r="104" spans="1:14" s="2" customFormat="1" ht="15.75" x14ac:dyDescent="0.25">
      <c r="A104" s="2" t="s">
        <v>0</v>
      </c>
      <c r="D104" s="2">
        <v>299</v>
      </c>
      <c r="E104" s="2">
        <v>200</v>
      </c>
      <c r="F104" s="13">
        <v>0.05</v>
      </c>
      <c r="G104" s="13">
        <v>0.02</v>
      </c>
      <c r="H104" s="13">
        <v>9.32</v>
      </c>
      <c r="I104" s="13">
        <v>10.6</v>
      </c>
      <c r="J104" s="13">
        <v>0.3</v>
      </c>
      <c r="K104" s="13"/>
      <c r="L104" s="13">
        <v>3.0000000000000001E-3</v>
      </c>
      <c r="M104" s="13">
        <v>0.03</v>
      </c>
      <c r="N104" s="13">
        <v>37.299999999999997</v>
      </c>
    </row>
    <row r="105" spans="1:14" s="2" customFormat="1" ht="15.75" x14ac:dyDescent="0.25">
      <c r="A105" s="11" t="s">
        <v>58</v>
      </c>
      <c r="E105" s="10">
        <f>E102+E103+E104</f>
        <v>475</v>
      </c>
      <c r="F105" s="11">
        <f t="shared" ref="F105:N105" si="19">SUM(F102:F104)</f>
        <v>3.04</v>
      </c>
      <c r="G105" s="11">
        <f t="shared" si="19"/>
        <v>5.9399999999999995</v>
      </c>
      <c r="H105" s="11">
        <f t="shared" si="19"/>
        <v>33.950000000000003</v>
      </c>
      <c r="I105" s="11">
        <f t="shared" si="19"/>
        <v>86.224999999999994</v>
      </c>
      <c r="J105" s="11">
        <f t="shared" si="19"/>
        <v>2.3899999999999997</v>
      </c>
      <c r="K105" s="11">
        <f t="shared" si="19"/>
        <v>0.15000000000000002</v>
      </c>
      <c r="L105" s="11">
        <f t="shared" si="19"/>
        <v>0.10300000000000001</v>
      </c>
      <c r="M105" s="11">
        <f t="shared" si="19"/>
        <v>10.37</v>
      </c>
      <c r="N105" s="11">
        <f t="shared" si="19"/>
        <v>203.95</v>
      </c>
    </row>
    <row r="106" spans="1:14" s="2" customFormat="1" ht="15.75" x14ac:dyDescent="0.25">
      <c r="A106" s="11" t="s">
        <v>58</v>
      </c>
      <c r="E106" s="11">
        <f t="shared" ref="E106:M106" si="20">E100+E105</f>
        <v>910</v>
      </c>
      <c r="F106" s="11">
        <f t="shared" si="20"/>
        <v>34.880000000000003</v>
      </c>
      <c r="G106" s="11">
        <f t="shared" si="20"/>
        <v>14.69</v>
      </c>
      <c r="H106" s="11">
        <f t="shared" si="20"/>
        <v>95.88000000000001</v>
      </c>
      <c r="I106" s="11">
        <f t="shared" si="20"/>
        <v>163.95499999999998</v>
      </c>
      <c r="J106" s="11">
        <f t="shared" si="20"/>
        <v>10.309999999999999</v>
      </c>
      <c r="K106" s="11">
        <f t="shared" si="20"/>
        <v>0.6100000000000001</v>
      </c>
      <c r="L106" s="11">
        <f t="shared" si="20"/>
        <v>0.61299999999999999</v>
      </c>
      <c r="M106" s="11">
        <f t="shared" si="20"/>
        <v>24.06</v>
      </c>
      <c r="N106" s="11">
        <f>N100+N105</f>
        <v>653.20000000000005</v>
      </c>
    </row>
    <row r="107" spans="1:14" s="2" customFormat="1" ht="15.75" x14ac:dyDescent="0.25">
      <c r="A107" s="11"/>
      <c r="E107" s="10" t="s">
        <v>26</v>
      </c>
      <c r="F107" s="13"/>
      <c r="G107" s="13"/>
      <c r="H107" s="13"/>
      <c r="I107" s="13"/>
      <c r="J107" s="13"/>
      <c r="K107" s="13"/>
      <c r="L107" s="13"/>
      <c r="M107" s="11"/>
      <c r="N107" s="11"/>
    </row>
    <row r="108" spans="1:14" s="2" customFormat="1" ht="15.75" x14ac:dyDescent="0.25">
      <c r="A108" s="1" t="s">
        <v>53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2" customFormat="1" ht="15.75" x14ac:dyDescent="0.25">
      <c r="A109" t="s">
        <v>73</v>
      </c>
      <c r="B109"/>
      <c r="C109"/>
      <c r="D109">
        <v>193</v>
      </c>
      <c r="E109">
        <v>200</v>
      </c>
      <c r="F109">
        <v>24.33</v>
      </c>
      <c r="G109">
        <v>20.69</v>
      </c>
      <c r="H109">
        <v>33.71</v>
      </c>
      <c r="I109">
        <v>20.7</v>
      </c>
      <c r="J109">
        <v>1.87</v>
      </c>
      <c r="K109">
        <v>0.08</v>
      </c>
      <c r="L109">
        <v>0.08</v>
      </c>
      <c r="M109">
        <v>1.01</v>
      </c>
      <c r="N109">
        <v>418.37</v>
      </c>
    </row>
    <row r="110" spans="1:14" s="12" customFormat="1" ht="15.75" x14ac:dyDescent="0.25">
      <c r="A110" t="s">
        <v>2</v>
      </c>
      <c r="B110"/>
      <c r="C110"/>
      <c r="D110"/>
      <c r="E110">
        <v>25</v>
      </c>
      <c r="F110">
        <v>1.19</v>
      </c>
      <c r="G110">
        <v>1.02</v>
      </c>
      <c r="H110">
        <v>11.88</v>
      </c>
      <c r="I110">
        <v>31.25</v>
      </c>
      <c r="J110">
        <v>0.9</v>
      </c>
      <c r="K110">
        <v>0.1</v>
      </c>
      <c r="L110">
        <v>0.06</v>
      </c>
      <c r="M110">
        <v>0.05</v>
      </c>
      <c r="N110">
        <v>64.150000000000006</v>
      </c>
    </row>
    <row r="111" spans="1:14" s="12" customFormat="1" ht="15.75" x14ac:dyDescent="0.25">
      <c r="A111" s="2" t="s">
        <v>77</v>
      </c>
      <c r="B111" s="2"/>
      <c r="C111" s="2"/>
      <c r="D111" s="2"/>
      <c r="E111" s="2">
        <v>10</v>
      </c>
      <c r="F111" s="13">
        <v>0.85</v>
      </c>
      <c r="G111" s="13">
        <v>0.33</v>
      </c>
      <c r="H111" s="13">
        <v>4.25</v>
      </c>
      <c r="I111" s="13">
        <v>0.7</v>
      </c>
      <c r="J111" s="13">
        <v>0.3</v>
      </c>
      <c r="K111" s="13">
        <v>0.04</v>
      </c>
      <c r="L111" s="13">
        <v>0.03</v>
      </c>
      <c r="M111" s="13">
        <v>0.04</v>
      </c>
      <c r="N111" s="13">
        <v>25.4</v>
      </c>
    </row>
    <row r="112" spans="1:14" s="2" customFormat="1" ht="16.5" customHeight="1" x14ac:dyDescent="0.25">
      <c r="A112" s="2" t="s">
        <v>5</v>
      </c>
      <c r="B112" s="10"/>
      <c r="C112" s="10"/>
      <c r="D112" s="2">
        <v>294</v>
      </c>
      <c r="E112" s="2" t="s">
        <v>35</v>
      </c>
      <c r="F112" s="13">
        <v>0.13</v>
      </c>
      <c r="G112" s="13">
        <v>0.02</v>
      </c>
      <c r="H112" s="13">
        <v>10.7</v>
      </c>
      <c r="I112" s="13">
        <v>13.4</v>
      </c>
      <c r="J112" s="13">
        <v>0.34</v>
      </c>
      <c r="K112" s="13"/>
      <c r="L112" s="13"/>
      <c r="M112" s="13">
        <v>3</v>
      </c>
      <c r="N112" s="13">
        <v>43.1</v>
      </c>
    </row>
    <row r="113" spans="1:14" s="2" customFormat="1" ht="16.5" customHeight="1" x14ac:dyDescent="0.25">
      <c r="A113" s="1" t="s">
        <v>58</v>
      </c>
      <c r="B113"/>
      <c r="C113"/>
      <c r="D113"/>
      <c r="E113" s="10">
        <v>482</v>
      </c>
      <c r="F113" s="15">
        <f t="shared" ref="F113:M113" si="21">F109+F110+F111+F112</f>
        <v>26.5</v>
      </c>
      <c r="G113" s="15">
        <f t="shared" si="21"/>
        <v>22.06</v>
      </c>
      <c r="H113" s="15">
        <f t="shared" si="21"/>
        <v>60.540000000000006</v>
      </c>
      <c r="I113" s="15">
        <f t="shared" si="21"/>
        <v>66.050000000000011</v>
      </c>
      <c r="J113" s="15">
        <f t="shared" si="21"/>
        <v>3.4099999999999997</v>
      </c>
      <c r="K113" s="15">
        <f t="shared" si="21"/>
        <v>0.22</v>
      </c>
      <c r="L113" s="15">
        <f t="shared" si="21"/>
        <v>0.17</v>
      </c>
      <c r="M113" s="15">
        <f t="shared" si="21"/>
        <v>4.0999999999999996</v>
      </c>
      <c r="N113" s="15">
        <f>N109+N110+N111+N112</f>
        <v>551.02</v>
      </c>
    </row>
    <row r="114" spans="1:14" s="2" customFormat="1" ht="16.5" customHeight="1" x14ac:dyDescent="0.25">
      <c r="A114" s="10" t="s">
        <v>54</v>
      </c>
      <c r="B114" s="10"/>
      <c r="C114" s="10"/>
      <c r="D114" s="10"/>
      <c r="E114" s="10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s="2" customFormat="1" ht="16.5" customHeight="1" x14ac:dyDescent="0.25">
      <c r="A115" s="2" t="s">
        <v>75</v>
      </c>
      <c r="E115" s="2" t="s">
        <v>63</v>
      </c>
      <c r="F115" s="13">
        <v>19.82</v>
      </c>
      <c r="G115" s="13">
        <v>5.08</v>
      </c>
      <c r="H115" s="13">
        <v>36.450000000000003</v>
      </c>
      <c r="I115" s="13">
        <v>73</v>
      </c>
      <c r="J115" s="13">
        <v>31.9</v>
      </c>
      <c r="K115" s="13">
        <v>1.21</v>
      </c>
      <c r="L115" s="13">
        <v>0.01</v>
      </c>
      <c r="M115" s="13">
        <v>0</v>
      </c>
      <c r="N115" s="13">
        <v>271</v>
      </c>
    </row>
    <row r="116" spans="1:14" s="2" customFormat="1" ht="16.5" customHeight="1" x14ac:dyDescent="0.25">
      <c r="A116" s="2" t="s">
        <v>0</v>
      </c>
      <c r="D116" s="2">
        <v>299</v>
      </c>
      <c r="E116" s="2">
        <v>200</v>
      </c>
      <c r="F116" s="13">
        <v>0.05</v>
      </c>
      <c r="G116" s="13">
        <v>0.02</v>
      </c>
      <c r="H116" s="13">
        <v>9.32</v>
      </c>
      <c r="I116" s="13">
        <v>10.6</v>
      </c>
      <c r="J116" s="13">
        <v>0.3</v>
      </c>
      <c r="K116" s="13"/>
      <c r="L116" s="13">
        <v>3.0000000000000001E-3</v>
      </c>
      <c r="M116" s="13">
        <v>0.03</v>
      </c>
      <c r="N116" s="13">
        <v>37.299999999999997</v>
      </c>
    </row>
    <row r="117" spans="1:14" s="2" customFormat="1" ht="16.5" customHeight="1" x14ac:dyDescent="0.25">
      <c r="A117" s="10" t="s">
        <v>58</v>
      </c>
      <c r="E117" s="10">
        <v>400</v>
      </c>
      <c r="F117" s="11">
        <f t="shared" ref="F117:N117" si="22">SUM(F115:F116)</f>
        <v>19.87</v>
      </c>
      <c r="G117" s="11">
        <f t="shared" si="22"/>
        <v>5.0999999999999996</v>
      </c>
      <c r="H117" s="11">
        <f t="shared" si="22"/>
        <v>45.77</v>
      </c>
      <c r="I117" s="11">
        <f t="shared" si="22"/>
        <v>83.6</v>
      </c>
      <c r="J117" s="11">
        <f t="shared" si="22"/>
        <v>32.199999999999996</v>
      </c>
      <c r="K117" s="11">
        <f t="shared" si="22"/>
        <v>1.21</v>
      </c>
      <c r="L117" s="11">
        <f t="shared" si="22"/>
        <v>1.3000000000000001E-2</v>
      </c>
      <c r="M117" s="11">
        <f t="shared" si="22"/>
        <v>0.03</v>
      </c>
      <c r="N117" s="11">
        <f t="shared" si="22"/>
        <v>308.3</v>
      </c>
    </row>
    <row r="118" spans="1:14" s="2" customFormat="1" ht="16.5" customHeight="1" x14ac:dyDescent="0.25">
      <c r="A118" s="10" t="s">
        <v>58</v>
      </c>
      <c r="E118" s="11">
        <f t="shared" ref="E118:M118" si="23">E113+E117</f>
        <v>882</v>
      </c>
      <c r="F118" s="11">
        <f t="shared" si="23"/>
        <v>46.370000000000005</v>
      </c>
      <c r="G118" s="11">
        <f t="shared" si="23"/>
        <v>27.159999999999997</v>
      </c>
      <c r="H118" s="11">
        <f t="shared" si="23"/>
        <v>106.31</v>
      </c>
      <c r="I118" s="11">
        <f t="shared" si="23"/>
        <v>149.65</v>
      </c>
      <c r="J118" s="11">
        <f t="shared" si="23"/>
        <v>35.609999999999992</v>
      </c>
      <c r="K118" s="11">
        <f t="shared" si="23"/>
        <v>1.43</v>
      </c>
      <c r="L118" s="11">
        <f t="shared" si="23"/>
        <v>0.18300000000000002</v>
      </c>
      <c r="M118" s="11">
        <f t="shared" si="23"/>
        <v>4.13</v>
      </c>
      <c r="N118" s="11">
        <f>N113+N117</f>
        <v>859.31999999999994</v>
      </c>
    </row>
    <row r="119" spans="1:14" s="2" customFormat="1" ht="16.5" customHeight="1" x14ac:dyDescent="0.25"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s="2" customFormat="1" ht="15.75" x14ac:dyDescent="0.25">
      <c r="A120" s="11"/>
      <c r="B120" s="10"/>
      <c r="C120" s="10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s="10" customFormat="1" ht="15.75" x14ac:dyDescent="0.25">
      <c r="B121" s="2"/>
      <c r="C121" s="2"/>
      <c r="D121" s="2"/>
      <c r="E121" s="10" t="s">
        <v>37</v>
      </c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s="2" customFormat="1" ht="15.75" x14ac:dyDescent="0.25">
      <c r="A122" s="1" t="s">
        <v>53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2" customFormat="1" ht="15.75" x14ac:dyDescent="0.25">
      <c r="A123" t="s">
        <v>6</v>
      </c>
      <c r="B123"/>
      <c r="C123"/>
      <c r="D123">
        <v>205</v>
      </c>
      <c r="E123">
        <v>100</v>
      </c>
      <c r="F123">
        <v>12.2</v>
      </c>
      <c r="G123">
        <v>26.2</v>
      </c>
      <c r="H123">
        <v>0.44</v>
      </c>
      <c r="I123">
        <v>18.399999999999999</v>
      </c>
      <c r="J123">
        <v>1.8</v>
      </c>
      <c r="K123">
        <v>0.2</v>
      </c>
      <c r="L123">
        <v>0.16</v>
      </c>
      <c r="M123"/>
      <c r="N123">
        <v>286</v>
      </c>
    </row>
    <row r="124" spans="1:14" x14ac:dyDescent="0.25">
      <c r="A124" t="s">
        <v>27</v>
      </c>
    </row>
    <row r="125" spans="1:14" x14ac:dyDescent="0.25">
      <c r="A125" t="s">
        <v>28</v>
      </c>
      <c r="D125">
        <v>241.23500000000001</v>
      </c>
      <c r="E125" t="s">
        <v>74</v>
      </c>
      <c r="F125">
        <v>3.07</v>
      </c>
      <c r="G125">
        <v>4.8</v>
      </c>
      <c r="H125">
        <v>18.3</v>
      </c>
      <c r="I125">
        <v>52.6</v>
      </c>
      <c r="J125">
        <v>1.04</v>
      </c>
      <c r="K125">
        <v>0.11</v>
      </c>
      <c r="L125">
        <v>0.09</v>
      </c>
      <c r="M125">
        <v>20.29</v>
      </c>
      <c r="N125">
        <v>129</v>
      </c>
    </row>
    <row r="126" spans="1:14" x14ac:dyDescent="0.25">
      <c r="A126" t="s">
        <v>2</v>
      </c>
      <c r="E126">
        <v>25</v>
      </c>
      <c r="F126">
        <v>1.19</v>
      </c>
      <c r="G126">
        <v>1.02</v>
      </c>
      <c r="H126">
        <v>11.88</v>
      </c>
      <c r="I126">
        <v>31.25</v>
      </c>
      <c r="J126">
        <v>0.9</v>
      </c>
      <c r="K126">
        <v>0.1</v>
      </c>
      <c r="L126">
        <v>0.06</v>
      </c>
      <c r="M126">
        <v>0.05</v>
      </c>
      <c r="N126">
        <v>64.150000000000006</v>
      </c>
    </row>
    <row r="127" spans="1:14" ht="15.75" x14ac:dyDescent="0.25">
      <c r="A127" s="2" t="s">
        <v>77</v>
      </c>
      <c r="B127" s="2"/>
      <c r="C127" s="2"/>
      <c r="D127" s="2"/>
      <c r="E127" s="2">
        <v>10</v>
      </c>
      <c r="F127" s="13">
        <v>0.85</v>
      </c>
      <c r="G127" s="13">
        <v>0.33</v>
      </c>
      <c r="H127" s="13">
        <v>4.25</v>
      </c>
      <c r="I127" s="13">
        <v>0.7</v>
      </c>
      <c r="J127" s="13">
        <v>0.3</v>
      </c>
      <c r="K127" s="13">
        <v>0.04</v>
      </c>
      <c r="L127" s="13">
        <v>0.03</v>
      </c>
      <c r="M127" s="13">
        <v>0.04</v>
      </c>
      <c r="N127" s="13">
        <v>25.4</v>
      </c>
    </row>
    <row r="128" spans="1:14" x14ac:dyDescent="0.25">
      <c r="A128" t="s">
        <v>4</v>
      </c>
      <c r="D128">
        <v>283</v>
      </c>
      <c r="E128">
        <v>200</v>
      </c>
      <c r="F128">
        <v>0.44</v>
      </c>
      <c r="G128">
        <v>0.02</v>
      </c>
      <c r="H128">
        <v>27.8</v>
      </c>
      <c r="I128">
        <v>31.8</v>
      </c>
      <c r="J128">
        <v>1.25</v>
      </c>
      <c r="K128">
        <v>0</v>
      </c>
      <c r="L128">
        <v>0.01</v>
      </c>
      <c r="M128">
        <v>0.4</v>
      </c>
      <c r="N128">
        <v>113</v>
      </c>
    </row>
    <row r="129" spans="1:14" s="2" customFormat="1" ht="15.75" x14ac:dyDescent="0.25">
      <c r="A129" t="s">
        <v>1</v>
      </c>
      <c r="B129"/>
      <c r="C129"/>
      <c r="D129"/>
      <c r="E129">
        <v>2.5000000000000001E-2</v>
      </c>
      <c r="F129"/>
      <c r="G129"/>
      <c r="H129"/>
      <c r="I129"/>
      <c r="J129"/>
      <c r="K129"/>
      <c r="L129"/>
      <c r="M129">
        <v>25</v>
      </c>
      <c r="N129"/>
    </row>
    <row r="130" spans="1:14" s="2" customFormat="1" ht="15.75" x14ac:dyDescent="0.25">
      <c r="A130" s="1" t="s">
        <v>58</v>
      </c>
      <c r="B130"/>
      <c r="C130"/>
      <c r="D130"/>
      <c r="E130" s="1">
        <v>525.03</v>
      </c>
      <c r="F130" s="15">
        <f t="shared" ref="F130:M130" si="24">F123+F124+F125+F126+F127+F128+F129</f>
        <v>17.750000000000004</v>
      </c>
      <c r="G130" s="15">
        <f t="shared" si="24"/>
        <v>32.370000000000005</v>
      </c>
      <c r="H130" s="15">
        <f t="shared" si="24"/>
        <v>62.67</v>
      </c>
      <c r="I130" s="15">
        <f t="shared" si="24"/>
        <v>134.75</v>
      </c>
      <c r="J130" s="15">
        <f t="shared" si="24"/>
        <v>5.29</v>
      </c>
      <c r="K130" s="15">
        <f t="shared" si="24"/>
        <v>0.45</v>
      </c>
      <c r="L130" s="15">
        <f t="shared" si="24"/>
        <v>0.35</v>
      </c>
      <c r="M130" s="15">
        <f t="shared" si="24"/>
        <v>45.78</v>
      </c>
      <c r="N130" s="15">
        <f>N123+N124+N125+N126+N127+N128+N129</f>
        <v>617.54999999999995</v>
      </c>
    </row>
    <row r="131" spans="1:14" s="2" customFormat="1" ht="15.75" x14ac:dyDescent="0.25">
      <c r="A131" s="10" t="s">
        <v>54</v>
      </c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s="2" customFormat="1" ht="15.75" x14ac:dyDescent="0.25">
      <c r="A132" s="2" t="s">
        <v>50</v>
      </c>
      <c r="D132" s="2">
        <v>43</v>
      </c>
      <c r="E132" s="2">
        <v>250</v>
      </c>
      <c r="F132" s="13">
        <v>1.93</v>
      </c>
      <c r="G132" s="13">
        <v>6.33</v>
      </c>
      <c r="H132" s="13">
        <v>10.050000000000001</v>
      </c>
      <c r="I132" s="13">
        <v>23.38</v>
      </c>
      <c r="J132" s="13">
        <v>0.85</v>
      </c>
      <c r="K132" s="13">
        <v>0.09</v>
      </c>
      <c r="L132" s="13">
        <v>0.05</v>
      </c>
      <c r="M132" s="13">
        <v>7.5</v>
      </c>
      <c r="N132" s="13">
        <v>104.2</v>
      </c>
    </row>
    <row r="133" spans="1:14" s="2" customFormat="1" ht="15.75" x14ac:dyDescent="0.25">
      <c r="A133" s="2" t="s">
        <v>2</v>
      </c>
      <c r="E133" s="2">
        <v>25</v>
      </c>
      <c r="F133" s="13">
        <v>1.19</v>
      </c>
      <c r="G133" s="13">
        <v>1.02</v>
      </c>
      <c r="H133" s="13">
        <v>11.88</v>
      </c>
      <c r="I133" s="13">
        <v>31.25</v>
      </c>
      <c r="J133" s="13">
        <v>0.9</v>
      </c>
      <c r="K133" s="13">
        <v>0.1</v>
      </c>
      <c r="L133" s="13">
        <v>6.3E-2</v>
      </c>
      <c r="M133" s="13">
        <v>0.05</v>
      </c>
      <c r="N133" s="13">
        <v>64.150000000000006</v>
      </c>
    </row>
    <row r="134" spans="1:14" ht="15.75" x14ac:dyDescent="0.25">
      <c r="A134" s="2" t="s">
        <v>0</v>
      </c>
      <c r="B134" s="2"/>
      <c r="C134" s="2"/>
      <c r="D134" s="2">
        <v>299</v>
      </c>
      <c r="E134" s="2">
        <v>200</v>
      </c>
      <c r="F134" s="13">
        <v>0.05</v>
      </c>
      <c r="G134" s="13">
        <v>0.02</v>
      </c>
      <c r="H134" s="13">
        <v>9.32</v>
      </c>
      <c r="I134" s="13">
        <v>10.6</v>
      </c>
      <c r="J134" s="13">
        <v>0.3</v>
      </c>
      <c r="K134" s="13"/>
      <c r="L134" s="13">
        <v>3.0000000000000001E-3</v>
      </c>
      <c r="M134" s="13">
        <v>0.03</v>
      </c>
      <c r="N134" s="13">
        <v>37.299999999999997</v>
      </c>
    </row>
    <row r="135" spans="1:14" ht="15.75" x14ac:dyDescent="0.25">
      <c r="A135" s="11" t="s">
        <v>58</v>
      </c>
      <c r="B135" s="2"/>
      <c r="C135" s="2"/>
      <c r="D135" s="2"/>
      <c r="E135" s="10">
        <v>475</v>
      </c>
      <c r="F135" s="11">
        <f t="shared" ref="F135:M135" si="25">SUM(F132:F134)</f>
        <v>3.17</v>
      </c>
      <c r="G135" s="11">
        <f t="shared" si="25"/>
        <v>7.3699999999999992</v>
      </c>
      <c r="H135" s="11">
        <f t="shared" si="25"/>
        <v>31.25</v>
      </c>
      <c r="I135" s="11">
        <f t="shared" si="25"/>
        <v>65.22999999999999</v>
      </c>
      <c r="J135" s="11">
        <f t="shared" si="25"/>
        <v>2.0499999999999998</v>
      </c>
      <c r="K135" s="11">
        <f t="shared" si="25"/>
        <v>0.19</v>
      </c>
      <c r="L135" s="11">
        <f t="shared" si="25"/>
        <v>0.11600000000000001</v>
      </c>
      <c r="M135" s="11">
        <f t="shared" si="25"/>
        <v>7.58</v>
      </c>
      <c r="N135" s="11">
        <f>SUM(N132:N134)</f>
        <v>205.65000000000003</v>
      </c>
    </row>
    <row r="136" spans="1:14" ht="15.75" x14ac:dyDescent="0.25">
      <c r="A136" s="11" t="s">
        <v>58</v>
      </c>
      <c r="B136" s="2"/>
      <c r="C136" s="2"/>
      <c r="D136" s="2"/>
      <c r="E136" s="11">
        <f t="shared" ref="E136:M136" si="26">E130+E135</f>
        <v>1000.03</v>
      </c>
      <c r="F136" s="11">
        <f t="shared" si="26"/>
        <v>20.92</v>
      </c>
      <c r="G136" s="11">
        <f t="shared" si="26"/>
        <v>39.74</v>
      </c>
      <c r="H136" s="11">
        <f t="shared" si="26"/>
        <v>93.92</v>
      </c>
      <c r="I136" s="11">
        <f t="shared" si="26"/>
        <v>199.98</v>
      </c>
      <c r="J136" s="11">
        <f t="shared" si="26"/>
        <v>7.34</v>
      </c>
      <c r="K136" s="11">
        <f t="shared" si="26"/>
        <v>0.64</v>
      </c>
      <c r="L136" s="11">
        <f t="shared" si="26"/>
        <v>0.46599999999999997</v>
      </c>
      <c r="M136" s="11">
        <f t="shared" si="26"/>
        <v>53.36</v>
      </c>
      <c r="N136" s="11">
        <f>N130+N135</f>
        <v>823.2</v>
      </c>
    </row>
    <row r="137" spans="1:14" ht="15.75" x14ac:dyDescent="0.25">
      <c r="A137" s="2"/>
      <c r="B137" s="2"/>
      <c r="C137" s="2"/>
      <c r="D137" s="2"/>
      <c r="E137" s="10" t="s">
        <v>55</v>
      </c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5.75" x14ac:dyDescent="0.25">
      <c r="A138" s="2"/>
      <c r="B138" s="2"/>
      <c r="C138" s="2"/>
      <c r="D138" s="2"/>
      <c r="E138" s="2"/>
    </row>
    <row r="139" spans="1:14" x14ac:dyDescent="0.25">
      <c r="A139" s="1" t="s">
        <v>53</v>
      </c>
    </row>
    <row r="140" spans="1:14" ht="15.75" x14ac:dyDescent="0.25">
      <c r="A140" s="2" t="s">
        <v>9</v>
      </c>
      <c r="B140" s="2"/>
      <c r="C140" s="2"/>
      <c r="D140" s="2">
        <v>102</v>
      </c>
      <c r="E140" s="2" t="s">
        <v>82</v>
      </c>
      <c r="F140" s="13">
        <v>5</v>
      </c>
      <c r="G140" s="13">
        <v>6.3</v>
      </c>
      <c r="H140" s="13">
        <v>26.53</v>
      </c>
      <c r="I140" s="13">
        <v>25.4</v>
      </c>
      <c r="J140" s="13">
        <v>2.84</v>
      </c>
      <c r="K140" s="13">
        <v>0.14000000000000001</v>
      </c>
      <c r="L140" s="13">
        <v>0.05</v>
      </c>
      <c r="M140" s="13"/>
      <c r="N140" s="13">
        <v>225</v>
      </c>
    </row>
    <row r="141" spans="1:14" ht="15.75" x14ac:dyDescent="0.25">
      <c r="A141" s="2" t="s">
        <v>10</v>
      </c>
      <c r="B141" s="2"/>
      <c r="C141" s="2"/>
      <c r="D141" s="2"/>
      <c r="E141" s="2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s="2" customFormat="1" ht="15.75" x14ac:dyDescent="0.25">
      <c r="A142" t="s">
        <v>11</v>
      </c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2" customFormat="1" ht="15.75" x14ac:dyDescent="0.25">
      <c r="A143" t="s">
        <v>12</v>
      </c>
      <c r="B143"/>
      <c r="C143"/>
      <c r="D143">
        <v>382</v>
      </c>
      <c r="E143" t="s">
        <v>83</v>
      </c>
      <c r="F143">
        <v>2.58</v>
      </c>
      <c r="G143">
        <v>4.0999999999999996</v>
      </c>
      <c r="H143">
        <v>28.6</v>
      </c>
      <c r="I143">
        <v>11.3</v>
      </c>
      <c r="J143">
        <v>0.9</v>
      </c>
      <c r="K143">
        <v>0.05</v>
      </c>
      <c r="L143">
        <v>0.03</v>
      </c>
      <c r="M143">
        <v>0.1</v>
      </c>
      <c r="N143">
        <v>161.69999999999999</v>
      </c>
    </row>
    <row r="144" spans="1:14" s="2" customFormat="1" ht="15.75" x14ac:dyDescent="0.25">
      <c r="A144" t="s">
        <v>0</v>
      </c>
      <c r="B144"/>
      <c r="C144"/>
      <c r="D144">
        <v>299</v>
      </c>
      <c r="E144">
        <v>200</v>
      </c>
      <c r="F144">
        <v>0.05</v>
      </c>
      <c r="G144">
        <v>0.02</v>
      </c>
      <c r="H144">
        <v>9.32</v>
      </c>
      <c r="I144">
        <v>10.6</v>
      </c>
      <c r="J144">
        <v>0.3</v>
      </c>
      <c r="K144"/>
      <c r="L144">
        <v>0</v>
      </c>
      <c r="M144">
        <v>0.03</v>
      </c>
      <c r="N144">
        <v>37.299999999999997</v>
      </c>
    </row>
    <row r="145" spans="1:14" s="2" customFormat="1" ht="15.75" x14ac:dyDescent="0.25">
      <c r="A145" t="s">
        <v>1</v>
      </c>
      <c r="B145"/>
      <c r="C145"/>
      <c r="D145"/>
      <c r="E145">
        <v>2.5000000000000001E-2</v>
      </c>
      <c r="F145"/>
      <c r="G145"/>
      <c r="H145"/>
      <c r="I145"/>
      <c r="J145"/>
      <c r="K145"/>
      <c r="L145"/>
      <c r="M145">
        <v>25</v>
      </c>
      <c r="N145"/>
    </row>
    <row r="146" spans="1:14" s="2" customFormat="1" ht="15.75" x14ac:dyDescent="0.25">
      <c r="A146" s="1" t="s">
        <v>58</v>
      </c>
      <c r="B146"/>
      <c r="C146"/>
      <c r="D146"/>
      <c r="E146" s="1">
        <v>445.03</v>
      </c>
      <c r="F146" s="1">
        <v>7.63</v>
      </c>
      <c r="G146" s="1">
        <v>10.42</v>
      </c>
      <c r="H146" s="1">
        <v>64.45</v>
      </c>
      <c r="I146" s="1">
        <v>47.3</v>
      </c>
      <c r="J146" s="1">
        <v>4.04</v>
      </c>
      <c r="K146" s="1">
        <v>0.19</v>
      </c>
      <c r="L146" s="1">
        <v>0.08</v>
      </c>
      <c r="M146" s="1">
        <v>25.13</v>
      </c>
      <c r="N146" s="1">
        <v>424</v>
      </c>
    </row>
    <row r="147" spans="1:14" s="2" customFormat="1" ht="15.75" x14ac:dyDescent="0.25">
      <c r="A147" s="10" t="s">
        <v>54</v>
      </c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s="2" customFormat="1" ht="15.75" x14ac:dyDescent="0.25">
      <c r="A148" t="s">
        <v>70</v>
      </c>
      <c r="B148"/>
      <c r="C148"/>
      <c r="D148">
        <v>124</v>
      </c>
      <c r="E148" t="s">
        <v>71</v>
      </c>
      <c r="F148">
        <v>6.12</v>
      </c>
      <c r="G148">
        <v>9.5399999999999991</v>
      </c>
      <c r="H148">
        <v>33.659999999999997</v>
      </c>
      <c r="I148">
        <v>20.05</v>
      </c>
      <c r="J148">
        <v>0.63</v>
      </c>
      <c r="K148">
        <v>0.04</v>
      </c>
      <c r="L148">
        <v>0.05</v>
      </c>
      <c r="M148">
        <v>0.55000000000000004</v>
      </c>
      <c r="N148">
        <v>262.8</v>
      </c>
    </row>
    <row r="149" spans="1:14" s="2" customFormat="1" ht="15.75" x14ac:dyDescent="0.25">
      <c r="A149" s="2" t="s">
        <v>85</v>
      </c>
      <c r="D149" s="2">
        <v>269</v>
      </c>
      <c r="E149" s="2">
        <v>200</v>
      </c>
      <c r="F149" s="13">
        <v>3.77</v>
      </c>
      <c r="G149" s="13">
        <v>3.93</v>
      </c>
      <c r="H149" s="13">
        <v>25.95</v>
      </c>
      <c r="I149" s="13">
        <v>152.22</v>
      </c>
      <c r="J149" s="13">
        <v>0.48</v>
      </c>
      <c r="K149" s="13">
        <v>0.06</v>
      </c>
      <c r="L149" s="13">
        <v>0.18</v>
      </c>
      <c r="M149" s="13">
        <v>1.59</v>
      </c>
      <c r="N149" s="13">
        <v>153.91999999999999</v>
      </c>
    </row>
    <row r="150" spans="1:14" s="2" customFormat="1" ht="15.75" x14ac:dyDescent="0.25">
      <c r="A150" s="10" t="s">
        <v>58</v>
      </c>
      <c r="E150" s="10">
        <v>380</v>
      </c>
      <c r="F150" s="11">
        <f t="shared" ref="F150:N150" si="27">SUM(F148:F149)</f>
        <v>9.89</v>
      </c>
      <c r="G150" s="11">
        <f t="shared" si="27"/>
        <v>13.469999999999999</v>
      </c>
      <c r="H150" s="11">
        <f t="shared" si="27"/>
        <v>59.61</v>
      </c>
      <c r="I150" s="11">
        <f t="shared" si="27"/>
        <v>172.27</v>
      </c>
      <c r="J150" s="11">
        <f t="shared" si="27"/>
        <v>1.1099999999999999</v>
      </c>
      <c r="K150" s="11">
        <f t="shared" si="27"/>
        <v>0.1</v>
      </c>
      <c r="L150" s="11">
        <f t="shared" si="27"/>
        <v>0.22999999999999998</v>
      </c>
      <c r="M150" s="11">
        <f t="shared" si="27"/>
        <v>2.14</v>
      </c>
      <c r="N150" s="11">
        <f t="shared" si="27"/>
        <v>416.72</v>
      </c>
    </row>
    <row r="151" spans="1:14" s="2" customFormat="1" ht="15.75" x14ac:dyDescent="0.25">
      <c r="A151" s="10" t="s">
        <v>58</v>
      </c>
      <c r="E151" s="11">
        <f t="shared" ref="E151:N151" si="28">E146+E150</f>
        <v>825.03</v>
      </c>
      <c r="F151" s="11">
        <f t="shared" si="28"/>
        <v>17.52</v>
      </c>
      <c r="G151" s="11">
        <f t="shared" si="28"/>
        <v>23.89</v>
      </c>
      <c r="H151" s="11">
        <f t="shared" si="28"/>
        <v>124.06</v>
      </c>
      <c r="I151" s="11">
        <f t="shared" si="28"/>
        <v>219.57</v>
      </c>
      <c r="J151" s="11">
        <f t="shared" si="28"/>
        <v>5.15</v>
      </c>
      <c r="K151" s="11">
        <f t="shared" si="28"/>
        <v>0.29000000000000004</v>
      </c>
      <c r="L151" s="11">
        <f t="shared" si="28"/>
        <v>0.31</v>
      </c>
      <c r="M151" s="11">
        <f t="shared" si="28"/>
        <v>27.27</v>
      </c>
      <c r="N151" s="11">
        <f t="shared" si="28"/>
        <v>840.72</v>
      </c>
    </row>
    <row r="152" spans="1:14" s="2" customFormat="1" ht="15.7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25">
      <c r="A153" t="s">
        <v>17</v>
      </c>
      <c r="M153" s="8"/>
    </row>
    <row r="154" spans="1:14" x14ac:dyDescent="0.25">
      <c r="A154" t="s">
        <v>18</v>
      </c>
      <c r="M154" s="8"/>
    </row>
    <row r="155" spans="1:14" x14ac:dyDescent="0.25">
      <c r="A155" t="s">
        <v>59</v>
      </c>
      <c r="M155" s="8"/>
    </row>
    <row r="156" spans="1:14" x14ac:dyDescent="0.25">
      <c r="A156" t="s">
        <v>19</v>
      </c>
      <c r="M156" s="8"/>
    </row>
    <row r="157" spans="1:14" x14ac:dyDescent="0.25">
      <c r="A157" t="s">
        <v>20</v>
      </c>
      <c r="G157" t="s">
        <v>36</v>
      </c>
      <c r="M157" s="9"/>
    </row>
    <row r="160" spans="1:14" ht="15.75" x14ac:dyDescent="0.25">
      <c r="A160" s="2"/>
      <c r="B160" s="2"/>
      <c r="C160" s="2"/>
      <c r="D160" s="2"/>
      <c r="E160" s="2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 x14ac:dyDescent="0.25">
      <c r="A161" s="2"/>
      <c r="B161" s="2"/>
      <c r="C161" s="2"/>
      <c r="D161" s="2"/>
      <c r="E161" s="2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 x14ac:dyDescent="0.25">
      <c r="A162" s="2"/>
      <c r="B162" s="2"/>
      <c r="C162" s="2"/>
      <c r="D162" s="12"/>
      <c r="E162" s="2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 x14ac:dyDescent="0.25">
      <c r="A163" s="2"/>
      <c r="D163" s="2"/>
      <c r="E163" s="2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 x14ac:dyDescent="0.25">
      <c r="F164" s="11"/>
      <c r="G164" s="11"/>
      <c r="H164" s="11"/>
      <c r="I164" s="11"/>
      <c r="J164" s="11"/>
      <c r="K164" s="11"/>
      <c r="L164" s="11"/>
      <c r="M164" s="11"/>
      <c r="N164" s="11"/>
    </row>
    <row r="168" spans="1:14" x14ac:dyDescent="0.25">
      <c r="A168" s="1"/>
    </row>
    <row r="170" spans="1:14" x14ac:dyDescent="0.25">
      <c r="F170" s="1"/>
      <c r="G170" s="1"/>
      <c r="H170" s="1"/>
      <c r="I170" s="1"/>
      <c r="J170" s="1"/>
      <c r="L170" s="1"/>
      <c r="N170" s="1"/>
    </row>
    <row r="171" spans="1:14" x14ac:dyDescent="0.25">
      <c r="E171" s="1"/>
    </row>
    <row r="173" spans="1:14" x14ac:dyDescent="0.25">
      <c r="A173" s="1"/>
    </row>
    <row r="178" spans="1:14" x14ac:dyDescent="0.25">
      <c r="A178" s="1"/>
    </row>
    <row r="179" spans="1:14" x14ac:dyDescent="0.25">
      <c r="A179" s="1"/>
    </row>
    <row r="189" spans="1:14" x14ac:dyDescent="0.25">
      <c r="A189" s="1"/>
    </row>
    <row r="192" spans="1:14" x14ac:dyDescent="0.25">
      <c r="F192" s="1"/>
      <c r="G192" s="1"/>
      <c r="H192" s="1"/>
      <c r="I192" s="1"/>
      <c r="J192" s="1"/>
      <c r="L192" s="1"/>
      <c r="N192" s="1"/>
    </row>
    <row r="193" spans="1:7" x14ac:dyDescent="0.25">
      <c r="E193" s="1"/>
      <c r="F193" s="1"/>
      <c r="G193" s="1"/>
    </row>
    <row r="195" spans="1:7" x14ac:dyDescent="0.25">
      <c r="A195" s="1"/>
    </row>
    <row r="199" spans="1:7" x14ac:dyDescent="0.25">
      <c r="A199" s="1"/>
    </row>
    <row r="200" spans="1:7" x14ac:dyDescent="0.25">
      <c r="A200" s="1"/>
    </row>
    <row r="209" spans="1:14" x14ac:dyDescent="0.25">
      <c r="A209" s="1"/>
    </row>
    <row r="213" spans="1:14" x14ac:dyDescent="0.25">
      <c r="F213" s="1"/>
      <c r="G213" s="1"/>
      <c r="H213" s="1"/>
      <c r="I213" s="1"/>
      <c r="J213" s="1"/>
      <c r="L213" s="1"/>
      <c r="N213" s="1"/>
    </row>
    <row r="214" spans="1:14" x14ac:dyDescent="0.25">
      <c r="E214" s="1"/>
    </row>
    <row r="216" spans="1:14" x14ac:dyDescent="0.25">
      <c r="A216" s="1"/>
    </row>
    <row r="223" spans="1:14" x14ac:dyDescent="0.25">
      <c r="A223" s="1"/>
    </row>
    <row r="231" spans="1:14" x14ac:dyDescent="0.25">
      <c r="A231" s="1"/>
    </row>
    <row r="234" spans="1:14" x14ac:dyDescent="0.25">
      <c r="F234" s="1"/>
      <c r="G234" s="1"/>
      <c r="H234" s="1"/>
      <c r="I234" s="1"/>
      <c r="J234" s="1"/>
      <c r="L234" s="1"/>
      <c r="N234" s="1"/>
    </row>
    <row r="235" spans="1:14" x14ac:dyDescent="0.25">
      <c r="E235" s="1"/>
    </row>
    <row r="237" spans="1:14" x14ac:dyDescent="0.25">
      <c r="A237" s="1"/>
    </row>
    <row r="243" spans="1:14" x14ac:dyDescent="0.25">
      <c r="A243" s="1"/>
    </row>
    <row r="244" spans="1:14" x14ac:dyDescent="0.25">
      <c r="A244" s="1"/>
    </row>
    <row r="252" spans="1:14" x14ac:dyDescent="0.25">
      <c r="A252" s="1"/>
    </row>
    <row r="256" spans="1:14" x14ac:dyDescent="0.25">
      <c r="F256" s="1"/>
      <c r="G256" s="1"/>
      <c r="H256" s="1"/>
      <c r="I256" s="1"/>
      <c r="J256" s="1"/>
      <c r="L256" s="1"/>
      <c r="N256" s="1"/>
    </row>
    <row r="257" spans="1:14" x14ac:dyDescent="0.25">
      <c r="E257" s="1"/>
      <c r="N257" s="7"/>
    </row>
    <row r="258" spans="1:14" x14ac:dyDescent="0.25">
      <c r="E258" s="1"/>
    </row>
    <row r="260" spans="1:14" x14ac:dyDescent="0.25">
      <c r="A260" s="1"/>
    </row>
    <row r="265" spans="1:14" x14ac:dyDescent="0.25">
      <c r="A265" s="1"/>
    </row>
    <row r="266" spans="1:14" x14ac:dyDescent="0.25">
      <c r="A266" s="1"/>
    </row>
    <row r="275" spans="1:14" x14ac:dyDescent="0.25">
      <c r="A275" s="1"/>
    </row>
    <row r="277" spans="1:14" x14ac:dyDescent="0.25">
      <c r="F277" s="1"/>
      <c r="G277" s="1"/>
      <c r="H277" s="1"/>
      <c r="I277" s="1"/>
      <c r="J277" s="1"/>
      <c r="L277" s="1"/>
      <c r="N277" s="1"/>
    </row>
    <row r="278" spans="1:14" x14ac:dyDescent="0.25">
      <c r="E278" s="1"/>
    </row>
    <row r="280" spans="1:14" x14ac:dyDescent="0.25">
      <c r="A280" s="1"/>
    </row>
    <row r="285" spans="1:14" x14ac:dyDescent="0.25">
      <c r="A285" s="1"/>
    </row>
    <row r="293" spans="1:14" x14ac:dyDescent="0.25">
      <c r="A293" s="1"/>
    </row>
    <row r="295" spans="1:14" x14ac:dyDescent="0.25">
      <c r="F295" s="1"/>
      <c r="G295" s="1"/>
      <c r="H295" s="1"/>
      <c r="I295" s="1"/>
      <c r="J295" s="1"/>
      <c r="L295" s="1"/>
      <c r="N295" s="1"/>
    </row>
    <row r="296" spans="1:14" x14ac:dyDescent="0.25">
      <c r="E296" s="1"/>
    </row>
    <row r="298" spans="1:14" x14ac:dyDescent="0.25">
      <c r="A298" s="1"/>
    </row>
    <row r="303" spans="1:14" x14ac:dyDescent="0.25">
      <c r="A303" s="1"/>
    </row>
    <row r="304" spans="1:14" x14ac:dyDescent="0.25">
      <c r="A304" s="1"/>
    </row>
    <row r="315" spans="1:14" x14ac:dyDescent="0.25">
      <c r="A315" s="1"/>
    </row>
    <row r="318" spans="1:14" x14ac:dyDescent="0.25">
      <c r="F318" s="1"/>
      <c r="G318" s="1"/>
      <c r="H318" s="1"/>
      <c r="I318" s="1"/>
      <c r="J318" s="1"/>
      <c r="L318" s="1"/>
      <c r="N318" s="1"/>
    </row>
    <row r="319" spans="1:14" x14ac:dyDescent="0.25">
      <c r="E319" s="1"/>
    </row>
    <row r="321" spans="1:1" x14ac:dyDescent="0.25">
      <c r="A321" s="1"/>
    </row>
    <row r="326" spans="1:1" x14ac:dyDescent="0.25">
      <c r="A326" s="1"/>
    </row>
    <row r="327" spans="1:1" x14ac:dyDescent="0.25">
      <c r="A327" s="1"/>
    </row>
    <row r="334" spans="1:1" x14ac:dyDescent="0.25">
      <c r="A334" s="1"/>
    </row>
    <row r="337" spans="1:14" x14ac:dyDescent="0.25">
      <c r="F337" s="1"/>
      <c r="G337" s="1"/>
      <c r="H337" s="1"/>
      <c r="I337" s="1"/>
      <c r="J337" s="1"/>
      <c r="L337" s="1"/>
      <c r="N337" s="1"/>
    </row>
    <row r="338" spans="1:14" x14ac:dyDescent="0.25">
      <c r="E338" s="1"/>
    </row>
    <row r="340" spans="1:14" x14ac:dyDescent="0.25">
      <c r="A340" s="1"/>
    </row>
    <row r="346" spans="1:14" x14ac:dyDescent="0.25">
      <c r="A346" s="1"/>
    </row>
    <row r="356" spans="1:14" x14ac:dyDescent="0.25">
      <c r="A356" s="1"/>
    </row>
    <row r="360" spans="1:14" x14ac:dyDescent="0.25">
      <c r="F360" s="1"/>
      <c r="G360" s="1"/>
      <c r="H360" s="1"/>
      <c r="I360" s="1"/>
      <c r="J360" s="1"/>
      <c r="L360" s="1"/>
      <c r="N360" s="1"/>
    </row>
    <row r="361" spans="1:14" x14ac:dyDescent="0.25">
      <c r="N361" s="7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20"/>
  <sheetViews>
    <sheetView workbookViewId="0">
      <selection activeCell="B12" sqref="B12"/>
    </sheetView>
  </sheetViews>
  <sheetFormatPr defaultRowHeight="15" x14ac:dyDescent="0.25"/>
  <sheetData>
    <row r="1" spans="3:8" ht="15.75" x14ac:dyDescent="0.25">
      <c r="E1" s="2"/>
      <c r="F1" s="2"/>
      <c r="G1" s="2"/>
      <c r="H1" s="2"/>
    </row>
    <row r="2" spans="3:8" ht="15.75" x14ac:dyDescent="0.25">
      <c r="E2" s="2"/>
      <c r="F2" s="2"/>
      <c r="G2" s="2"/>
      <c r="H2" s="2"/>
    </row>
    <row r="3" spans="3:8" ht="15.75" x14ac:dyDescent="0.25">
      <c r="E3" s="2"/>
      <c r="F3" s="2"/>
      <c r="G3" s="2"/>
      <c r="H3" s="2"/>
    </row>
    <row r="4" spans="3:8" ht="15.75" x14ac:dyDescent="0.25">
      <c r="E4" s="2"/>
      <c r="F4" s="2"/>
      <c r="G4" s="2"/>
      <c r="H4" s="2"/>
    </row>
    <row r="5" spans="3:8" ht="15.75" x14ac:dyDescent="0.25">
      <c r="E5" s="2"/>
      <c r="F5" s="2"/>
      <c r="G5" s="2"/>
      <c r="H5" s="2"/>
    </row>
    <row r="15" spans="3:8" ht="26.25" x14ac:dyDescent="0.4">
      <c r="C15" s="3" t="s">
        <v>29</v>
      </c>
      <c r="D15" s="4"/>
      <c r="E15" s="4"/>
      <c r="F15" s="4"/>
      <c r="G15" s="4"/>
    </row>
    <row r="16" spans="3:8" ht="26.25" x14ac:dyDescent="0.4">
      <c r="C16" s="3" t="s">
        <v>56</v>
      </c>
      <c r="D16" s="4"/>
      <c r="E16" s="4"/>
      <c r="F16" s="3"/>
      <c r="G16" s="4"/>
    </row>
    <row r="17" spans="3:7" ht="26.25" x14ac:dyDescent="0.4">
      <c r="C17" s="3" t="s">
        <v>57</v>
      </c>
      <c r="D17" s="4"/>
      <c r="E17" s="4"/>
      <c r="F17" s="4"/>
      <c r="G17" s="3"/>
    </row>
    <row r="18" spans="3:7" ht="26.25" x14ac:dyDescent="0.4">
      <c r="C18" s="3"/>
      <c r="D18" s="4"/>
      <c r="E18" s="4"/>
      <c r="F18" s="4"/>
      <c r="G18" s="4"/>
    </row>
    <row r="19" spans="3:7" ht="26.25" x14ac:dyDescent="0.4">
      <c r="C19" s="3"/>
      <c r="D19" s="4"/>
      <c r="E19" s="4"/>
      <c r="F19" s="4"/>
      <c r="G19" s="4"/>
    </row>
    <row r="20" spans="3:7" ht="26.25" x14ac:dyDescent="0.4">
      <c r="C20" s="3"/>
      <c r="D20" s="4"/>
      <c r="E20" s="4"/>
      <c r="F20" s="4"/>
      <c r="G20" s="4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9"/>
  <sheetViews>
    <sheetView workbookViewId="0">
      <selection activeCell="A6" sqref="A6:R7"/>
    </sheetView>
  </sheetViews>
  <sheetFormatPr defaultRowHeight="15" x14ac:dyDescent="0.25"/>
  <sheetData>
    <row r="6" spans="1:4" ht="18.75" x14ac:dyDescent="0.3">
      <c r="A6" s="5" t="s">
        <v>14</v>
      </c>
    </row>
    <row r="7" spans="1:4" ht="18.75" x14ac:dyDescent="0.3">
      <c r="A7" s="5" t="s">
        <v>15</v>
      </c>
    </row>
    <row r="8" spans="1:4" ht="18.75" x14ac:dyDescent="0.3">
      <c r="D8" s="5"/>
    </row>
    <row r="9" spans="1:4" ht="18.75" x14ac:dyDescent="0.3">
      <c r="D9" s="6" t="s">
        <v>16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2024-02-29T02:32:58Z</dcterms:modified>
</cp:coreProperties>
</file>